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fileSharing userName="Jirak, Stanislav" algorithmName="SHA-512" hashValue="jdx78IR4MgkZ3g+ddO2F5bwoHMCWiA9i3e05V4uK6yWiPJIRGFjN9NJWOBxTkZjY4q+1gldZJBEVg01lRnBVfg==" saltValue="tiOQjDnCWHbNPQH2Ou8ZOg==" spinCount="100000"/>
  <workbookPr defaultThemeVersion="124226"/>
  <mc:AlternateContent xmlns:mc="http://schemas.openxmlformats.org/markup-compatibility/2006">
    <mc:Choice Requires="x15">
      <x15ac:absPath xmlns:x15ac="http://schemas.microsoft.com/office/spreadsheetml/2010/11/ac" url="https://tremcoinc-my.sharepoint.com/personal/stanislav_jirak_tremco-illbruck_com/Documents/SJK/01_PRODUKTY/SY002_Předsazaná_montáž_TWS_LITE/CALCULATOR/SPOTŘEBA/"/>
    </mc:Choice>
  </mc:AlternateContent>
  <xr:revisionPtr revIDLastSave="0" documentId="10_ncr:10000_{A33B5FDB-5676-4951-9A5B-8455796DD5AD}" xr6:coauthVersionLast="47" xr6:coauthVersionMax="47" xr10:uidLastSave="{00000000-0000-0000-0000-000000000000}"/>
  <workbookProtection workbookAlgorithmName="SHA-512" workbookHashValue="XBra0W0g3OVUTmx81eLfd4mw9FTLbjNAQUqUERwNsjuIQ6UbaTrJC00W5P0Sh2a41cCk5f5x0H3Hsm4b6JVwPA==" workbookSaltValue="fV2OAQRWePTlUo+cq6T8Sg==" workbookSpinCount="100000" lockStructure="1"/>
  <bookViews>
    <workbookView xWindow="-28920" yWindow="-120" windowWidth="29040" windowHeight="15720" activeTab="2" xr2:uid="{00000000-000D-0000-FFFF-FFFF00000000}"/>
  </bookViews>
  <sheets>
    <sheet name="úvod" sheetId="12" r:id="rId1"/>
    <sheet name="SY002_nabídka " sheetId="8" r:id="rId2"/>
    <sheet name="výpis prvků" sheetId="9" r:id="rId3"/>
    <sheet name="pomocný list" sheetId="11" r:id="rId4"/>
  </sheets>
  <externalReferences>
    <externalReference r:id="rId5"/>
  </externalReferences>
  <definedNames>
    <definedName name="MTZ_TP652">[1]Inhaltsverzeichnis!$C$14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23" i="9" l="1"/>
  <c r="I822" i="9"/>
  <c r="I821" i="9"/>
  <c r="D817" i="9"/>
  <c r="E813" i="9"/>
  <c r="I806" i="9"/>
  <c r="I805" i="9"/>
  <c r="I804" i="9"/>
  <c r="D800" i="9"/>
  <c r="E796" i="9"/>
  <c r="I790" i="9"/>
  <c r="I789" i="9"/>
  <c r="I788" i="9"/>
  <c r="D784" i="9"/>
  <c r="E780" i="9"/>
  <c r="I773" i="9"/>
  <c r="I772" i="9"/>
  <c r="I771" i="9"/>
  <c r="D767" i="9"/>
  <c r="E763" i="9"/>
  <c r="I757" i="9"/>
  <c r="I756" i="9"/>
  <c r="I755" i="9"/>
  <c r="D751" i="9"/>
  <c r="E747" i="9"/>
  <c r="I740" i="9"/>
  <c r="I739" i="9"/>
  <c r="I738" i="9"/>
  <c r="D734" i="9"/>
  <c r="E730" i="9"/>
  <c r="I724" i="9"/>
  <c r="I723" i="9"/>
  <c r="I722" i="9"/>
  <c r="D718" i="9"/>
  <c r="E714" i="9"/>
  <c r="I707" i="9"/>
  <c r="I706" i="9"/>
  <c r="I705" i="9"/>
  <c r="D701" i="9"/>
  <c r="E697" i="9"/>
  <c r="I691" i="9"/>
  <c r="I690" i="9"/>
  <c r="I689" i="9"/>
  <c r="D685" i="9"/>
  <c r="E681" i="9"/>
  <c r="I674" i="9"/>
  <c r="I673" i="9"/>
  <c r="I672" i="9"/>
  <c r="D668" i="9"/>
  <c r="E664" i="9"/>
  <c r="I658" i="9"/>
  <c r="I657" i="9"/>
  <c r="I656" i="9"/>
  <c r="D652" i="9"/>
  <c r="E648" i="9"/>
  <c r="I641" i="9"/>
  <c r="I640" i="9"/>
  <c r="I639" i="9"/>
  <c r="D635" i="9"/>
  <c r="E631" i="9"/>
  <c r="I625" i="9"/>
  <c r="I624" i="9"/>
  <c r="I623" i="9"/>
  <c r="D619" i="9"/>
  <c r="E615" i="9"/>
  <c r="I608" i="9"/>
  <c r="I607" i="9"/>
  <c r="I606" i="9"/>
  <c r="D602" i="9"/>
  <c r="E598" i="9"/>
  <c r="I592" i="9"/>
  <c r="I591" i="9"/>
  <c r="I590" i="9"/>
  <c r="D586" i="9"/>
  <c r="E582" i="9"/>
  <c r="I575" i="9"/>
  <c r="I574" i="9"/>
  <c r="I573" i="9"/>
  <c r="D569" i="9"/>
  <c r="E565" i="9"/>
  <c r="I559" i="9"/>
  <c r="I558" i="9"/>
  <c r="I557" i="9"/>
  <c r="D553" i="9"/>
  <c r="E549" i="9"/>
  <c r="I542" i="9"/>
  <c r="I541" i="9"/>
  <c r="I540" i="9"/>
  <c r="D536" i="9"/>
  <c r="E532" i="9"/>
  <c r="I526" i="9"/>
  <c r="I525" i="9"/>
  <c r="I524" i="9"/>
  <c r="D520" i="9"/>
  <c r="E516" i="9"/>
  <c r="I509" i="9"/>
  <c r="I508" i="9"/>
  <c r="I507" i="9"/>
  <c r="D503" i="9"/>
  <c r="E499" i="9"/>
  <c r="I493" i="9"/>
  <c r="I492" i="9"/>
  <c r="I491" i="9"/>
  <c r="D487" i="9"/>
  <c r="E483" i="9"/>
  <c r="I476" i="9"/>
  <c r="I475" i="9"/>
  <c r="I474" i="9"/>
  <c r="D470" i="9"/>
  <c r="E466" i="9"/>
  <c r="I460" i="9"/>
  <c r="I459" i="9"/>
  <c r="I458" i="9"/>
  <c r="D454" i="9"/>
  <c r="E450" i="9"/>
  <c r="I443" i="9"/>
  <c r="I442" i="9"/>
  <c r="I441" i="9"/>
  <c r="D437" i="9"/>
  <c r="E433" i="9"/>
  <c r="I427" i="9"/>
  <c r="I426" i="9"/>
  <c r="I425" i="9"/>
  <c r="D421" i="9"/>
  <c r="E417" i="9"/>
  <c r="I410" i="9"/>
  <c r="I409" i="9"/>
  <c r="I408" i="9"/>
  <c r="D404" i="9"/>
  <c r="E400" i="9"/>
  <c r="I394" i="9"/>
  <c r="I393" i="9"/>
  <c r="I392" i="9"/>
  <c r="D388" i="9"/>
  <c r="E384" i="9"/>
  <c r="I377" i="9"/>
  <c r="I376" i="9"/>
  <c r="I375" i="9"/>
  <c r="D371" i="9"/>
  <c r="E367" i="9"/>
  <c r="I361" i="9"/>
  <c r="I360" i="9"/>
  <c r="I359" i="9"/>
  <c r="D355" i="9"/>
  <c r="E351" i="9"/>
  <c r="I344" i="9"/>
  <c r="I343" i="9"/>
  <c r="I342" i="9"/>
  <c r="D338" i="9"/>
  <c r="E334" i="9"/>
  <c r="I328" i="9"/>
  <c r="I327" i="9"/>
  <c r="I326" i="9"/>
  <c r="D322" i="9"/>
  <c r="E318" i="9"/>
  <c r="I311" i="9"/>
  <c r="I310" i="9"/>
  <c r="I309" i="9"/>
  <c r="D305" i="9"/>
  <c r="E301" i="9"/>
  <c r="I295" i="9"/>
  <c r="I294" i="9"/>
  <c r="I293" i="9"/>
  <c r="D289" i="9"/>
  <c r="E285" i="9"/>
  <c r="I278" i="9"/>
  <c r="I277" i="9"/>
  <c r="I276" i="9"/>
  <c r="D272" i="9"/>
  <c r="E268" i="9"/>
  <c r="I262" i="9"/>
  <c r="I261" i="9"/>
  <c r="I260" i="9"/>
  <c r="D256" i="9"/>
  <c r="E252" i="9"/>
  <c r="I245" i="9"/>
  <c r="I244" i="9"/>
  <c r="I243" i="9"/>
  <c r="D239" i="9"/>
  <c r="E235" i="9"/>
  <c r="I229" i="9"/>
  <c r="I228" i="9"/>
  <c r="I227" i="9"/>
  <c r="D223" i="9"/>
  <c r="E219" i="9"/>
  <c r="I212" i="9"/>
  <c r="I211" i="9"/>
  <c r="I210" i="9"/>
  <c r="D206" i="9"/>
  <c r="E202" i="9"/>
  <c r="I196" i="9"/>
  <c r="I195" i="9"/>
  <c r="I194" i="9"/>
  <c r="D190" i="9"/>
  <c r="E186" i="9"/>
  <c r="I179" i="9"/>
  <c r="I178" i="9"/>
  <c r="I177" i="9"/>
  <c r="D173" i="9"/>
  <c r="E169" i="9"/>
  <c r="I163" i="9"/>
  <c r="I162" i="9"/>
  <c r="I161" i="9"/>
  <c r="D157" i="9"/>
  <c r="E153" i="9"/>
  <c r="I146" i="9"/>
  <c r="I145" i="9"/>
  <c r="I144" i="9"/>
  <c r="D140" i="9"/>
  <c r="E136" i="9"/>
  <c r="I130" i="9"/>
  <c r="I129" i="9"/>
  <c r="I128" i="9"/>
  <c r="D124" i="9"/>
  <c r="E120" i="9"/>
  <c r="I113" i="9"/>
  <c r="I112" i="9"/>
  <c r="I111" i="9"/>
  <c r="D107" i="9"/>
  <c r="E103" i="9"/>
  <c r="I97" i="9"/>
  <c r="I96" i="9"/>
  <c r="I95" i="9"/>
  <c r="D91" i="9"/>
  <c r="E87" i="9"/>
  <c r="I80" i="9"/>
  <c r="I79" i="9"/>
  <c r="I78" i="9"/>
  <c r="D74" i="9"/>
  <c r="E70" i="9"/>
  <c r="I64" i="9"/>
  <c r="I63" i="9"/>
  <c r="I62" i="9"/>
  <c r="D58" i="9"/>
  <c r="E54" i="9"/>
  <c r="I47" i="9"/>
  <c r="I46" i="9"/>
  <c r="I45" i="9"/>
  <c r="D41" i="9"/>
  <c r="E37" i="9"/>
  <c r="I31" i="9"/>
  <c r="I30" i="9"/>
  <c r="I29" i="9"/>
  <c r="D25" i="9"/>
  <c r="E21" i="9"/>
  <c r="D19" i="8" l="1"/>
  <c r="D7" i="8"/>
  <c r="E4" i="9"/>
  <c r="I14" i="9"/>
  <c r="I13" i="9"/>
  <c r="I12" i="9"/>
  <c r="D8" i="9"/>
  <c r="D8" i="8" s="1"/>
  <c r="D18" i="8" l="1"/>
  <c r="D17" i="8"/>
  <c r="D9" i="8"/>
  <c r="D13" i="8" s="1"/>
  <c r="D16" i="8" l="1"/>
  <c r="D12" i="8"/>
  <c r="D15" i="8"/>
  <c r="D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Jirak, Stanislav</author>
  </authors>
  <commentList>
    <comment ref="D9" authorId="0" shapeId="0" xr:uid="{00000000-0006-0000-0000-000001000000}">
      <text>
        <r>
          <rPr>
            <sz val="9"/>
            <color indexed="81"/>
            <rFont val="Tahoma"/>
            <family val="2"/>
            <charset val="238"/>
          </rPr>
          <t>Navýšení obvodu o 12% z důvodu vytvoření rezervy (prořez, odpad) při výpočtu potřebného množství materiálů.</t>
        </r>
      </text>
    </comment>
    <comment ref="A13" authorId="0" shapeId="0" xr:uid="{00000000-0006-0000-0000-000002000000}">
      <text>
        <r>
          <rPr>
            <sz val="9"/>
            <color indexed="81"/>
            <rFont val="Tahoma"/>
            <family val="2"/>
            <charset val="238"/>
          </rPr>
          <t xml:space="preserve">SP351, alternativně lze využít SP340 i SP350. V nouzi SP025, SP525 a SP050.
Na všechny profily patří 2 housenky trojúhelníkového tvaru (rovnostranný s délkou strany 9 mm)
</t>
        </r>
      </text>
    </comment>
    <comment ref="A14" authorId="0" shapeId="0" xr:uid="{DD85E3E7-487C-4A70-AE16-BA53583BC298}">
      <text>
        <r>
          <rPr>
            <b/>
            <sz val="9"/>
            <color indexed="81"/>
            <rFont val="Tahoma"/>
            <family val="2"/>
            <charset val="238"/>
          </rPr>
          <t>Jirak, Stanislav:</t>
        </r>
        <r>
          <rPr>
            <sz val="9"/>
            <color indexed="81"/>
            <rFont val="Tahoma"/>
            <family val="2"/>
            <charset val="238"/>
          </rPr>
          <t xml:space="preserve">
Aplikace po celém obvodu
</t>
        </r>
      </text>
    </comment>
    <comment ref="A15" authorId="0" shapeId="0" xr:uid="{B79EE785-EA77-48C7-AF4B-A4189C61C30F}">
      <text>
        <r>
          <rPr>
            <b/>
            <sz val="9"/>
            <color indexed="81"/>
            <rFont val="Tahoma"/>
            <family val="2"/>
            <charset val="238"/>
          </rPr>
          <t>Jirak, Stanislav:</t>
        </r>
        <r>
          <rPr>
            <sz val="9"/>
            <color indexed="81"/>
            <rFont val="Tahoma"/>
            <family val="2"/>
            <charset val="238"/>
          </rPr>
          <t xml:space="preserve">
Aplikace po celém obvodu
</t>
        </r>
      </text>
    </comment>
    <comment ref="A16" authorId="0" shapeId="0" xr:uid="{A686A210-9383-4D6E-9DBE-DACB6BFE48A5}">
      <text>
        <r>
          <rPr>
            <b/>
            <sz val="9"/>
            <color indexed="81"/>
            <rFont val="Tahoma"/>
            <family val="2"/>
            <charset val="238"/>
          </rPr>
          <t>Jirak, Stanislav:</t>
        </r>
        <r>
          <rPr>
            <sz val="9"/>
            <color indexed="81"/>
            <rFont val="Tahoma"/>
            <family val="2"/>
            <charset val="238"/>
          </rPr>
          <t xml:space="preserve">
- TP654 nebo TP652 
- aplikace je počítána po celém obvodu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5">
    <bk>
      <extLst>
        <ext uri="{3e2802c4-a4d2-4d8b-9148-e3be6c30e623}">
          <xlrd:rvb i="0"/>
        </ext>
      </extLst>
    </bk>
    <bk>
      <extLst>
        <ext uri="{3e2802c4-a4d2-4d8b-9148-e3be6c30e623}">
          <xlrd:rvb i="1"/>
        </ext>
      </extLst>
    </bk>
    <bk>
      <extLst>
        <ext uri="{3e2802c4-a4d2-4d8b-9148-e3be6c30e623}">
          <xlrd:rvb i="2"/>
        </ext>
      </extLst>
    </bk>
    <bk>
      <extLst>
        <ext uri="{3e2802c4-a4d2-4d8b-9148-e3be6c30e623}">
          <xlrd:rvb i="3"/>
        </ext>
      </extLst>
    </bk>
    <bk>
      <extLst>
        <ext uri="{3e2802c4-a4d2-4d8b-9148-e3be6c30e623}">
          <xlrd:rvb i="4"/>
        </ext>
      </extLst>
    </bk>
  </futureMetadata>
  <valueMetadata count="5">
    <bk>
      <rc t="1" v="0"/>
    </bk>
    <bk>
      <rc t="1" v="1"/>
    </bk>
    <bk>
      <rc t="1" v="2"/>
    </bk>
    <bk>
      <rc t="1" v="3"/>
    </bk>
    <bk>
      <rc t="1" v="4"/>
    </bk>
  </valueMetadata>
</metadata>
</file>

<file path=xl/sharedStrings.xml><?xml version="1.0" encoding="utf-8"?>
<sst xmlns="http://schemas.openxmlformats.org/spreadsheetml/2006/main" count="1558" uniqueCount="64">
  <si>
    <t>Spotřeba:</t>
  </si>
  <si>
    <t>ml</t>
  </si>
  <si>
    <t>m</t>
  </si>
  <si>
    <t>ks</t>
  </si>
  <si>
    <t>Lepidlo</t>
  </si>
  <si>
    <t>Fólie - jednostranně</t>
  </si>
  <si>
    <t>Fólie - oboustranně</t>
  </si>
  <si>
    <t>Jednotka</t>
  </si>
  <si>
    <t>Počet kusů</t>
  </si>
  <si>
    <t>Páska - All in one</t>
  </si>
  <si>
    <t>Objem/délka</t>
  </si>
  <si>
    <t>Jednoduché ukotvení  - 1 šroub</t>
  </si>
  <si>
    <t>Jednoduché ukotvení  - 3 šrouby</t>
  </si>
  <si>
    <t>Vertikální podpěrný blok - 3 šrouby</t>
  </si>
  <si>
    <t>Horizontální podpěrný blok - 3 šrouby</t>
  </si>
  <si>
    <t>Jednoduché ukotvení  - 2 šrouby</t>
  </si>
  <si>
    <t>mm</t>
  </si>
  <si>
    <t>Hmotnost</t>
  </si>
  <si>
    <t>název</t>
  </si>
  <si>
    <t>Typ kotvicího bodu</t>
  </si>
  <si>
    <t>Vyložení - předsazení</t>
  </si>
  <si>
    <t>Šrouby v nadpraží</t>
  </si>
  <si>
    <t>Počet otvrových výplní</t>
  </si>
  <si>
    <t xml:space="preserve">Beton </t>
  </si>
  <si>
    <t>Vápenopísková cihla</t>
  </si>
  <si>
    <t>Děrovaná cihla</t>
  </si>
  <si>
    <t>Dřevo</t>
  </si>
  <si>
    <t>Pórobeton - PP4</t>
  </si>
  <si>
    <t>Pórobeton - PP2</t>
  </si>
  <si>
    <t>7,5 x 112</t>
  </si>
  <si>
    <t>7,5 x 122</t>
  </si>
  <si>
    <t>7,5 x 132</t>
  </si>
  <si>
    <t>7,5 x 152</t>
  </si>
  <si>
    <t>7,5 x 182</t>
  </si>
  <si>
    <t>7,5 x 212</t>
  </si>
  <si>
    <t>7,5 x 300</t>
  </si>
  <si>
    <t>Celkový obvod oken a dveří - v metrech</t>
  </si>
  <si>
    <t>Šířka</t>
  </si>
  <si>
    <t>Výška</t>
  </si>
  <si>
    <t>Obvod celkem</t>
  </si>
  <si>
    <t>Horozontální podpěrný blok - 3 šrouby</t>
  </si>
  <si>
    <t>7,5 x 252</t>
  </si>
  <si>
    <t>PR150 - délka 1160 mm</t>
  </si>
  <si>
    <t>Šrouby - nadpraží</t>
  </si>
  <si>
    <t>Šrouby - boky</t>
  </si>
  <si>
    <t>Šrouby - parapet</t>
  </si>
  <si>
    <t>Délka TB-FK-T30</t>
  </si>
  <si>
    <t>Podklad - materiál u parapetu</t>
  </si>
  <si>
    <t>Podklad - materiál stěny</t>
  </si>
  <si>
    <t>Podklad - nadpraží</t>
  </si>
  <si>
    <t>Na 1 okno</t>
  </si>
  <si>
    <t>Nosné kotvicí body u parapetu</t>
  </si>
  <si>
    <t>Šroubů na počet oken</t>
  </si>
  <si>
    <t>Šrouby po svislé straně</t>
  </si>
  <si>
    <t>Pozice</t>
  </si>
  <si>
    <t>Projekt:</t>
  </si>
  <si>
    <t>Vyrianty ukotvení profilu PR150</t>
  </si>
  <si>
    <t>kg</t>
  </si>
  <si>
    <t>Šrouby parapet</t>
  </si>
  <si>
    <t>PR015 - beton</t>
  </si>
  <si>
    <t>Celková šířka oken a dveří</t>
  </si>
  <si>
    <t>NEBUDE</t>
  </si>
  <si>
    <t xml:space="preserve">Měnit obsah je možné u ŠEDÝCH buněk. U některých buněk jsou komentáře, viz červené značky. Obvod oken musí být uveden s podkladním profilem. </t>
  </si>
  <si>
    <t>Maximální zatížení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</si>
</sst>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9"/>
      <color indexed="81"/>
      <name val="Tahoma"/>
      <family val="2"/>
      <charset val="238"/>
    </font>
    <font>
      <b/>
      <sz val="9"/>
      <color indexed="81"/>
      <name val="Tahoma"/>
      <family val="2"/>
      <charset val="238"/>
    </font>
    <font>
      <sz val="16"/>
      <color theme="1"/>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sz val="14"/>
      <color theme="1"/>
      <name val="Calibri Light"/>
      <family val="2"/>
      <charset val="238"/>
    </font>
    <font>
      <sz val="11"/>
      <color rgb="FF000000"/>
      <name val="Calibri Light"/>
      <family val="2"/>
      <charset val="238"/>
    </font>
    <font>
      <b/>
      <sz val="14"/>
      <color theme="1"/>
      <name val="Calibri Light"/>
      <family val="2"/>
      <charset val="238"/>
    </font>
    <font>
      <sz val="10"/>
      <color rgb="FF000000"/>
      <name val="Calibri Light"/>
      <family val="2"/>
      <charset val="238"/>
    </font>
    <font>
      <sz val="10"/>
      <color theme="1"/>
      <name val="Calibri Light"/>
      <family val="2"/>
      <charset val="238"/>
    </font>
    <font>
      <sz val="9"/>
      <color theme="1"/>
      <name val="Calibri"/>
      <family val="2"/>
      <scheme val="minor"/>
    </font>
    <font>
      <b/>
      <sz val="12"/>
      <color rgb="FFFF0000"/>
      <name val="Calibri Light"/>
      <family val="2"/>
      <charset val="238"/>
    </font>
    <font>
      <sz val="9"/>
      <name val="Calibri"/>
      <family val="2"/>
      <scheme val="minor"/>
    </font>
    <font>
      <b/>
      <sz val="14"/>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7">
    <xf numFmtId="0" fontId="0" fillId="0" borderId="0" xfId="0"/>
    <xf numFmtId="0" fontId="3" fillId="0" borderId="0" xfId="0" applyFont="1"/>
    <xf numFmtId="0" fontId="4" fillId="0" borderId="0" xfId="0" applyFont="1" applyAlignment="1">
      <alignment horizontal="center" vertical="center"/>
    </xf>
    <xf numFmtId="0" fontId="4" fillId="0" borderId="0" xfId="0" applyFont="1"/>
    <xf numFmtId="0" fontId="5" fillId="0" borderId="0" xfId="0" applyFont="1"/>
    <xf numFmtId="0" fontId="5" fillId="0" borderId="0" xfId="0" applyFont="1" applyAlignment="1">
      <alignment horizontal="center" vertical="center"/>
    </xf>
    <xf numFmtId="0" fontId="6" fillId="0" borderId="0" xfId="0" applyFont="1"/>
    <xf numFmtId="0" fontId="0" fillId="0" borderId="0" xfId="0"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top"/>
    </xf>
    <xf numFmtId="0" fontId="9" fillId="0" borderId="0" xfId="0" applyFont="1" applyAlignment="1">
      <alignment horizontal="left" vertical="top"/>
    </xf>
    <xf numFmtId="0" fontId="9" fillId="0" borderId="0" xfId="0" applyFont="1"/>
    <xf numFmtId="49" fontId="8" fillId="0" borderId="0" xfId="0" applyNumberFormat="1" applyFont="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10" fillId="0" borderId="0" xfId="0" applyNumberFormat="1" applyFont="1" applyAlignment="1" applyProtection="1">
      <alignment horizontal="left" vertical="center"/>
      <protection locked="0"/>
    </xf>
    <xf numFmtId="0" fontId="11" fillId="0" borderId="0" xfId="0" applyFont="1"/>
    <xf numFmtId="0" fontId="11" fillId="0" borderId="0" xfId="0" applyFont="1" applyAlignment="1">
      <alignment horizontal="right"/>
    </xf>
    <xf numFmtId="0" fontId="11" fillId="0" borderId="0" xfId="0" applyFont="1" applyAlignment="1">
      <alignment horizontal="left"/>
    </xf>
    <xf numFmtId="0" fontId="7" fillId="0" borderId="0" xfId="0" applyFont="1" applyAlignment="1">
      <alignment horizontal="center" vertical="center"/>
    </xf>
    <xf numFmtId="0" fontId="7" fillId="0" borderId="0" xfId="0" applyFont="1"/>
    <xf numFmtId="0" fontId="7" fillId="0" borderId="0" xfId="0" applyFont="1" applyAlignment="1">
      <alignment horizontal="right"/>
    </xf>
    <xf numFmtId="0" fontId="7" fillId="0" borderId="0" xfId="0" applyFont="1" applyAlignment="1" applyProtection="1">
      <alignment horizontal="center"/>
      <protection hidden="1"/>
    </xf>
    <xf numFmtId="0" fontId="7" fillId="0" borderId="2" xfId="0" applyFont="1" applyBorder="1" applyAlignment="1">
      <alignment horizontal="right"/>
    </xf>
    <xf numFmtId="0" fontId="7" fillId="0" borderId="1" xfId="0" applyFont="1" applyBorder="1"/>
    <xf numFmtId="0" fontId="0" fillId="0" borderId="0" xfId="0" applyProtection="1">
      <protection hidden="1"/>
    </xf>
    <xf numFmtId="0" fontId="5"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12" fillId="0" borderId="5" xfId="0" applyFont="1" applyBorder="1"/>
    <xf numFmtId="0" fontId="12" fillId="0" borderId="5" xfId="0" applyFont="1" applyBorder="1" applyAlignment="1">
      <alignment horizontal="center" vertical="center"/>
    </xf>
    <xf numFmtId="0" fontId="12" fillId="2" borderId="5" xfId="0" applyFont="1" applyFill="1" applyBorder="1" applyAlignment="1" applyProtection="1">
      <alignment horizontal="center" vertical="center"/>
      <protection locked="0" hidden="1"/>
    </xf>
    <xf numFmtId="49" fontId="5" fillId="0" borderId="0" xfId="0" applyNumberFormat="1" applyFont="1" applyAlignment="1" applyProtection="1">
      <alignment vertical="top"/>
      <protection locked="0"/>
    </xf>
    <xf numFmtId="0" fontId="0" fillId="0" borderId="0" xfId="0" applyAlignment="1" applyProtection="1">
      <alignment horizontal="center"/>
      <protection hidden="1"/>
    </xf>
    <xf numFmtId="0" fontId="8" fillId="0" borderId="0" xfId="0" applyFont="1" applyAlignment="1" applyProtection="1">
      <alignment horizontal="center" vertical="center"/>
      <protection hidden="1"/>
    </xf>
    <xf numFmtId="0" fontId="13" fillId="0" borderId="0" xfId="0" applyFont="1"/>
    <xf numFmtId="0" fontId="9" fillId="3" borderId="4" xfId="0" applyFont="1" applyFill="1" applyBorder="1" applyAlignment="1" applyProtection="1">
      <alignment horizontal="center"/>
      <protection hidden="1"/>
    </xf>
    <xf numFmtId="0" fontId="12" fillId="0" borderId="0" xfId="0" applyFont="1" applyProtection="1">
      <protection hidden="1"/>
    </xf>
    <xf numFmtId="0" fontId="12" fillId="0" borderId="0" xfId="0"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12" fillId="0" borderId="5" xfId="0" applyFont="1" applyBorder="1" applyProtection="1">
      <protection hidden="1"/>
    </xf>
    <xf numFmtId="0" fontId="12" fillId="0" borderId="5" xfId="0" applyFont="1" applyBorder="1" applyAlignment="1" applyProtection="1">
      <alignment horizontal="center"/>
      <protection hidden="1"/>
    </xf>
    <xf numFmtId="0" fontId="12" fillId="4" borderId="5" xfId="0" applyFont="1" applyFill="1" applyBorder="1" applyAlignment="1" applyProtection="1">
      <alignment horizontal="center" vertical="center"/>
      <protection locked="0" hidden="1"/>
    </xf>
    <xf numFmtId="0" fontId="12" fillId="4" borderId="5" xfId="0" applyFont="1" applyFill="1" applyBorder="1"/>
    <xf numFmtId="0" fontId="12" fillId="4" borderId="5" xfId="0" applyFont="1" applyFill="1" applyBorder="1" applyAlignment="1">
      <alignment horizontal="center" vertical="center"/>
    </xf>
    <xf numFmtId="164" fontId="9" fillId="0" borderId="3" xfId="0" applyNumberFormat="1" applyFont="1" applyBorder="1" applyProtection="1">
      <protection hidden="1"/>
    </xf>
    <xf numFmtId="0" fontId="9" fillId="0" borderId="3" xfId="0" applyFont="1" applyBorder="1" applyProtection="1">
      <protection hidden="1"/>
    </xf>
    <xf numFmtId="1" fontId="7" fillId="4" borderId="2" xfId="0" applyNumberFormat="1" applyFont="1" applyFill="1" applyBorder="1" applyProtection="1">
      <protection locked="0" hidden="1"/>
    </xf>
    <xf numFmtId="0" fontId="7" fillId="4" borderId="2" xfId="0" applyFont="1" applyFill="1" applyBorder="1" applyProtection="1">
      <protection locked="0" hidden="1"/>
    </xf>
    <xf numFmtId="0" fontId="7" fillId="4" borderId="2" xfId="0" applyFont="1" applyFill="1" applyBorder="1" applyAlignment="1" applyProtection="1">
      <alignment horizontal="right"/>
      <protection locked="0" hidden="1"/>
    </xf>
    <xf numFmtId="0" fontId="12" fillId="3" borderId="5" xfId="0"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12" fillId="5" borderId="5" xfId="0" applyFont="1" applyFill="1" applyBorder="1" applyAlignment="1" applyProtection="1">
      <alignment horizontal="center" vertical="center"/>
      <protection locked="0" hidden="1"/>
    </xf>
    <xf numFmtId="0" fontId="9" fillId="0" borderId="0" xfId="0" applyFont="1" applyAlignment="1">
      <alignment horizontal="left" vertical="center"/>
    </xf>
    <xf numFmtId="0" fontId="13" fillId="0" borderId="0" xfId="0" applyFont="1" applyAlignment="1">
      <alignment horizontal="left" vertical="top" wrapText="1"/>
    </xf>
    <xf numFmtId="0" fontId="4" fillId="0" borderId="0" xfId="0" applyFont="1" applyAlignment="1">
      <alignment wrapText="1"/>
    </xf>
    <xf numFmtId="0" fontId="9" fillId="4" borderId="0" xfId="0" applyFont="1" applyFill="1" applyProtection="1">
      <protection locked="0" hidden="1"/>
    </xf>
    <xf numFmtId="0" fontId="15" fillId="4" borderId="0" xfId="0" applyFont="1" applyFill="1" applyProtection="1">
      <protection locked="0" hidden="1"/>
    </xf>
    <xf numFmtId="0" fontId="0" fillId="2" borderId="6" xfId="0" applyFill="1" applyBorder="1" applyProtection="1">
      <protection locked="0" hidden="1"/>
    </xf>
    <xf numFmtId="0" fontId="0" fillId="2" borderId="7" xfId="0" applyFill="1" applyBorder="1" applyProtection="1">
      <protection locked="0"/>
    </xf>
    <xf numFmtId="0" fontId="0" fillId="2" borderId="8" xfId="0" applyFill="1" applyBorder="1" applyProtection="1">
      <protection locked="0"/>
    </xf>
    <xf numFmtId="0" fontId="12" fillId="4" borderId="1" xfId="0" applyFont="1" applyFill="1" applyBorder="1" applyAlignment="1" applyProtection="1">
      <alignment horizontal="left"/>
      <protection hidden="1"/>
    </xf>
    <xf numFmtId="0" fontId="12" fillId="4" borderId="2" xfId="0" applyFont="1" applyFill="1" applyBorder="1" applyAlignment="1" applyProtection="1">
      <alignment horizontal="left"/>
      <protection hidden="1"/>
    </xf>
    <xf numFmtId="0" fontId="12" fillId="4" borderId="2" xfId="0" applyFont="1" applyFill="1" applyBorder="1" applyProtection="1">
      <protection hidden="1"/>
    </xf>
    <xf numFmtId="0" fontId="12" fillId="4" borderId="3" xfId="0" applyFont="1" applyFill="1" applyBorder="1" applyAlignment="1" applyProtection="1">
      <alignment horizontal="left"/>
      <protection locked="0" hidden="1"/>
    </xf>
    <xf numFmtId="0" fontId="12" fillId="4" borderId="0" xfId="0" applyFont="1" applyFill="1" applyProtection="1">
      <protection locked="0" hidden="1"/>
    </xf>
    <xf numFmtId="0" fontId="11" fillId="4" borderId="0" xfId="0" applyFont="1" applyFill="1" applyProtection="1">
      <protection locked="0" hidden="1"/>
    </xf>
    <xf numFmtId="0" fontId="11" fillId="4" borderId="0" xfId="0" applyFont="1" applyFill="1" applyAlignment="1" applyProtection="1">
      <alignment horizontal="right"/>
      <protection locked="0"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RichValueTypes" Target="richData/rdRichValueType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externalLink" Target="externalLinks/externalLink1.xml"/><Relationship Id="rId10" Type="http://schemas.microsoft.com/office/2022/10/relationships/richValueRel" Target="richData/richValueRel.xml"/><Relationship Id="rId4" Type="http://schemas.openxmlformats.org/officeDocument/2006/relationships/worksheet" Target="worksheets/sheet4.xml"/><Relationship Id="rId9" Type="http://schemas.openxmlformats.org/officeDocument/2006/relationships/sheetMetadata" Target="metadata.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2.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57153</xdr:colOff>
      <xdr:row>4</xdr:row>
      <xdr:rowOff>17146</xdr:rowOff>
    </xdr:from>
    <xdr:to>
      <xdr:col>1</xdr:col>
      <xdr:colOff>1543050</xdr:colOff>
      <xdr:row>15</xdr:row>
      <xdr:rowOff>85726</xdr:rowOff>
    </xdr:to>
    <xdr:grpSp>
      <xdr:nvGrpSpPr>
        <xdr:cNvPr id="2" name="Skupina 1">
          <a:extLst>
            <a:ext uri="{FF2B5EF4-FFF2-40B4-BE49-F238E27FC236}">
              <a16:creationId xmlns:a16="http://schemas.microsoft.com/office/drawing/2014/main" id="{D1EDDDDE-3CA5-4CD9-98BE-CE8F7EEA1A7C}"/>
            </a:ext>
          </a:extLst>
        </xdr:cNvPr>
        <xdr:cNvGrpSpPr/>
      </xdr:nvGrpSpPr>
      <xdr:grpSpPr>
        <a:xfrm>
          <a:off x="281943" y="906781"/>
          <a:ext cx="1485897" cy="2143125"/>
          <a:chOff x="276228" y="752473"/>
          <a:chExt cx="2276481" cy="3009888"/>
        </a:xfrm>
      </xdr:grpSpPr>
      <xdr:pic>
        <xdr:nvPicPr>
          <xdr:cNvPr id="3" name="Obrázek 2">
            <a:extLst>
              <a:ext uri="{FF2B5EF4-FFF2-40B4-BE49-F238E27FC236}">
                <a16:creationId xmlns:a16="http://schemas.microsoft.com/office/drawing/2014/main" id="{BAC1B8BB-B83E-359F-C85B-C1511FF3AEF8}"/>
              </a:ext>
            </a:extLst>
          </xdr:cNvPr>
          <xdr:cNvPicPr>
            <a:picLocks noChangeAspect="1"/>
          </xdr:cNvPicPr>
        </xdr:nvPicPr>
        <xdr:blipFill>
          <a:blip xmlns:r="http://schemas.openxmlformats.org/officeDocument/2006/relationships" r:embed="rId1"/>
          <a:stretch>
            <a:fillRect/>
          </a:stretch>
        </xdr:blipFill>
        <xdr:spPr>
          <a:xfrm>
            <a:off x="514264" y="1007297"/>
            <a:ext cx="1813069" cy="2494093"/>
          </a:xfrm>
          <a:prstGeom prst="rect">
            <a:avLst/>
          </a:prstGeom>
        </xdr:spPr>
      </xdr:pic>
      <xdr:grpSp>
        <xdr:nvGrpSpPr>
          <xdr:cNvPr id="4" name="Skupina 3">
            <a:extLst>
              <a:ext uri="{FF2B5EF4-FFF2-40B4-BE49-F238E27FC236}">
                <a16:creationId xmlns:a16="http://schemas.microsoft.com/office/drawing/2014/main" id="{256F22DC-EC1D-BE64-15F8-6F4B48B3B799}"/>
              </a:ext>
            </a:extLst>
          </xdr:cNvPr>
          <xdr:cNvGrpSpPr/>
        </xdr:nvGrpSpPr>
        <xdr:grpSpPr>
          <a:xfrm>
            <a:off x="278133" y="756283"/>
            <a:ext cx="2270766" cy="3009888"/>
            <a:chOff x="5673090" y="459105"/>
            <a:chExt cx="2443163" cy="2823210"/>
          </a:xfrm>
        </xdr:grpSpPr>
        <xdr:sp macro="" textlink="">
          <xdr:nvSpPr>
            <xdr:cNvPr id="9" name="Obdélník 8">
              <a:extLst>
                <a:ext uri="{FF2B5EF4-FFF2-40B4-BE49-F238E27FC236}">
                  <a16:creationId xmlns:a16="http://schemas.microsoft.com/office/drawing/2014/main" id="{2E98F2F3-18E8-F430-23DD-DC87D0F9A618}"/>
                </a:ext>
              </a:extLst>
            </xdr:cNvPr>
            <xdr:cNvSpPr/>
          </xdr:nvSpPr>
          <xdr:spPr>
            <a:xfrm>
              <a:off x="5674995" y="3101340"/>
              <a:ext cx="2438400" cy="18097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10" name="Obdélník 9">
              <a:extLst>
                <a:ext uri="{FF2B5EF4-FFF2-40B4-BE49-F238E27FC236}">
                  <a16:creationId xmlns:a16="http://schemas.microsoft.com/office/drawing/2014/main" id="{155D05B7-0214-4615-6058-3A254D2C4E5B}"/>
                </a:ext>
              </a:extLst>
            </xdr:cNvPr>
            <xdr:cNvSpPr/>
          </xdr:nvSpPr>
          <xdr:spPr>
            <a:xfrm>
              <a:off x="5673090" y="459105"/>
              <a:ext cx="2438400" cy="17716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11" name="Obdélník 10">
              <a:extLst>
                <a:ext uri="{FF2B5EF4-FFF2-40B4-BE49-F238E27FC236}">
                  <a16:creationId xmlns:a16="http://schemas.microsoft.com/office/drawing/2014/main" id="{8A29A165-DC34-BA89-95FF-75E3F0948F06}"/>
                </a:ext>
              </a:extLst>
            </xdr:cNvPr>
            <xdr:cNvSpPr/>
          </xdr:nvSpPr>
          <xdr:spPr>
            <a:xfrm rot="16200000">
              <a:off x="4537710" y="1788795"/>
              <a:ext cx="244602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12" name="Obdélník 11">
              <a:extLst>
                <a:ext uri="{FF2B5EF4-FFF2-40B4-BE49-F238E27FC236}">
                  <a16:creationId xmlns:a16="http://schemas.microsoft.com/office/drawing/2014/main" id="{5827D594-1359-0405-23CC-278CFA497DDF}"/>
                </a:ext>
              </a:extLst>
            </xdr:cNvPr>
            <xdr:cNvSpPr/>
          </xdr:nvSpPr>
          <xdr:spPr>
            <a:xfrm rot="16200000">
              <a:off x="6804661" y="1790699"/>
              <a:ext cx="245364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sp macro="" textlink="">
        <xdr:nvSpPr>
          <xdr:cNvPr id="5" name="Ovál 4">
            <a:extLst>
              <a:ext uri="{FF2B5EF4-FFF2-40B4-BE49-F238E27FC236}">
                <a16:creationId xmlns:a16="http://schemas.microsoft.com/office/drawing/2014/main" id="{A0843F6C-3BD9-48E8-2EC1-EB5DD271F2CD}"/>
              </a:ext>
            </a:extLst>
          </xdr:cNvPr>
          <xdr:cNvSpPr/>
        </xdr:nvSpPr>
        <xdr:spPr>
          <a:xfrm>
            <a:off x="588119" y="3608543"/>
            <a:ext cx="100826" cy="104462"/>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6" name="Obdélník 5">
            <a:extLst>
              <a:ext uri="{FF2B5EF4-FFF2-40B4-BE49-F238E27FC236}">
                <a16:creationId xmlns:a16="http://schemas.microsoft.com/office/drawing/2014/main" id="{EEA769D2-2E4B-3909-AD37-D722CFF11642}"/>
              </a:ext>
            </a:extLst>
          </xdr:cNvPr>
          <xdr:cNvSpPr/>
        </xdr:nvSpPr>
        <xdr:spPr>
          <a:xfrm>
            <a:off x="512728" y="3495675"/>
            <a:ext cx="365477" cy="69240"/>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7" name="Obdélník 6">
            <a:extLst>
              <a:ext uri="{FF2B5EF4-FFF2-40B4-BE49-F238E27FC236}">
                <a16:creationId xmlns:a16="http://schemas.microsoft.com/office/drawing/2014/main" id="{0818DBA6-A1B5-80DC-9D35-0ABFF4290A98}"/>
              </a:ext>
            </a:extLst>
          </xdr:cNvPr>
          <xdr:cNvSpPr/>
        </xdr:nvSpPr>
        <xdr:spPr>
          <a:xfrm>
            <a:off x="1941478" y="3497580"/>
            <a:ext cx="373097" cy="65430"/>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8" name="Ovál 7">
            <a:extLst>
              <a:ext uri="{FF2B5EF4-FFF2-40B4-BE49-F238E27FC236}">
                <a16:creationId xmlns:a16="http://schemas.microsoft.com/office/drawing/2014/main" id="{55BC80CF-630E-E335-856B-D3833F191EF3}"/>
              </a:ext>
            </a:extLst>
          </xdr:cNvPr>
          <xdr:cNvSpPr/>
        </xdr:nvSpPr>
        <xdr:spPr>
          <a:xfrm>
            <a:off x="2131169" y="3608543"/>
            <a:ext cx="98921" cy="104462"/>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clientData/>
  </xdr:twoCellAnchor>
  <xdr:twoCellAnchor>
    <xdr:from>
      <xdr:col>1</xdr:col>
      <xdr:colOff>19049</xdr:colOff>
      <xdr:row>17</xdr:row>
      <xdr:rowOff>91440</xdr:rowOff>
    </xdr:from>
    <xdr:to>
      <xdr:col>1</xdr:col>
      <xdr:colOff>1514474</xdr:colOff>
      <xdr:row>29</xdr:row>
      <xdr:rowOff>129540</xdr:rowOff>
    </xdr:to>
    <xdr:grpSp>
      <xdr:nvGrpSpPr>
        <xdr:cNvPr id="13" name="Skupina 12">
          <a:extLst>
            <a:ext uri="{FF2B5EF4-FFF2-40B4-BE49-F238E27FC236}">
              <a16:creationId xmlns:a16="http://schemas.microsoft.com/office/drawing/2014/main" id="{16CC59FD-20C9-4E70-B276-CE89EFD742CE}"/>
            </a:ext>
          </a:extLst>
        </xdr:cNvPr>
        <xdr:cNvGrpSpPr/>
      </xdr:nvGrpSpPr>
      <xdr:grpSpPr>
        <a:xfrm>
          <a:off x="251459" y="3419475"/>
          <a:ext cx="1489710" cy="2209800"/>
          <a:chOff x="4379543" y="632451"/>
          <a:chExt cx="2265098" cy="3018703"/>
        </a:xfrm>
      </xdr:grpSpPr>
      <xdr:sp macro="" textlink="">
        <xdr:nvSpPr>
          <xdr:cNvPr id="14" name="Obdélník 13">
            <a:extLst>
              <a:ext uri="{FF2B5EF4-FFF2-40B4-BE49-F238E27FC236}">
                <a16:creationId xmlns:a16="http://schemas.microsoft.com/office/drawing/2014/main" id="{3D8AD1A4-4037-D4B5-C4D1-3DD1CE5BDE6C}"/>
              </a:ext>
            </a:extLst>
          </xdr:cNvPr>
          <xdr:cNvSpPr/>
        </xdr:nvSpPr>
        <xdr:spPr>
          <a:xfrm>
            <a:off x="6044565" y="3381374"/>
            <a:ext cx="356235" cy="64770"/>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15" name="Obdélník 14">
            <a:extLst>
              <a:ext uri="{FF2B5EF4-FFF2-40B4-BE49-F238E27FC236}">
                <a16:creationId xmlns:a16="http://schemas.microsoft.com/office/drawing/2014/main" id="{1DE944A1-AF90-F53C-20CF-C26C04B92226}"/>
              </a:ext>
            </a:extLst>
          </xdr:cNvPr>
          <xdr:cNvSpPr/>
        </xdr:nvSpPr>
        <xdr:spPr>
          <a:xfrm>
            <a:off x="4619626" y="3381374"/>
            <a:ext cx="333375" cy="66676"/>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nvGrpSpPr>
          <xdr:cNvPr id="16" name="Skupina 15">
            <a:extLst>
              <a:ext uri="{FF2B5EF4-FFF2-40B4-BE49-F238E27FC236}">
                <a16:creationId xmlns:a16="http://schemas.microsoft.com/office/drawing/2014/main" id="{FAD962F8-ACBE-F1DF-A52B-426707EB744B}"/>
              </a:ext>
            </a:extLst>
          </xdr:cNvPr>
          <xdr:cNvGrpSpPr/>
        </xdr:nvGrpSpPr>
        <xdr:grpSpPr>
          <a:xfrm>
            <a:off x="4383353" y="628641"/>
            <a:ext cx="2265098" cy="3018703"/>
            <a:chOff x="4379543" y="622926"/>
            <a:chExt cx="2265098" cy="3026323"/>
          </a:xfrm>
        </xdr:grpSpPr>
        <xdr:pic>
          <xdr:nvPicPr>
            <xdr:cNvPr id="17" name="Obrázek 16">
              <a:extLst>
                <a:ext uri="{FF2B5EF4-FFF2-40B4-BE49-F238E27FC236}">
                  <a16:creationId xmlns:a16="http://schemas.microsoft.com/office/drawing/2014/main" id="{728C42C2-E5D4-11BF-36AC-E5076E81E1D3}"/>
                </a:ext>
              </a:extLst>
            </xdr:cNvPr>
            <xdr:cNvPicPr>
              <a:picLocks noChangeAspect="1"/>
            </xdr:cNvPicPr>
          </xdr:nvPicPr>
          <xdr:blipFill>
            <a:blip xmlns:r="http://schemas.openxmlformats.org/officeDocument/2006/relationships" r:embed="rId1"/>
            <a:stretch>
              <a:fillRect/>
            </a:stretch>
          </xdr:blipFill>
          <xdr:spPr>
            <a:xfrm>
              <a:off x="4616559" y="874084"/>
              <a:ext cx="1801013" cy="2506813"/>
            </a:xfrm>
            <a:prstGeom prst="rect">
              <a:avLst/>
            </a:prstGeom>
          </xdr:spPr>
        </xdr:pic>
        <xdr:grpSp>
          <xdr:nvGrpSpPr>
            <xdr:cNvPr id="18" name="Skupina 17">
              <a:extLst>
                <a:ext uri="{FF2B5EF4-FFF2-40B4-BE49-F238E27FC236}">
                  <a16:creationId xmlns:a16="http://schemas.microsoft.com/office/drawing/2014/main" id="{724EF8D5-086E-411C-F032-8B762516AC18}"/>
                </a:ext>
              </a:extLst>
            </xdr:cNvPr>
            <xdr:cNvGrpSpPr/>
          </xdr:nvGrpSpPr>
          <xdr:grpSpPr>
            <a:xfrm>
              <a:off x="4383353" y="626736"/>
              <a:ext cx="2265098" cy="3018703"/>
              <a:chOff x="5673090" y="459105"/>
              <a:chExt cx="2443163" cy="2823210"/>
            </a:xfrm>
          </xdr:grpSpPr>
          <xdr:sp macro="" textlink="">
            <xdr:nvSpPr>
              <xdr:cNvPr id="23" name="Obdélník 22">
                <a:extLst>
                  <a:ext uri="{FF2B5EF4-FFF2-40B4-BE49-F238E27FC236}">
                    <a16:creationId xmlns:a16="http://schemas.microsoft.com/office/drawing/2014/main" id="{3CDDF3E8-BB02-3B8E-988F-AAC4B13DC17A}"/>
                  </a:ext>
                </a:extLst>
              </xdr:cNvPr>
              <xdr:cNvSpPr/>
            </xdr:nvSpPr>
            <xdr:spPr>
              <a:xfrm>
                <a:off x="5674995" y="3101340"/>
                <a:ext cx="2438400" cy="18097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24" name="Obdélník 23">
                <a:extLst>
                  <a:ext uri="{FF2B5EF4-FFF2-40B4-BE49-F238E27FC236}">
                    <a16:creationId xmlns:a16="http://schemas.microsoft.com/office/drawing/2014/main" id="{A378C3FA-F1D0-1CA1-F49C-F81746010209}"/>
                  </a:ext>
                </a:extLst>
              </xdr:cNvPr>
              <xdr:cNvSpPr/>
            </xdr:nvSpPr>
            <xdr:spPr>
              <a:xfrm>
                <a:off x="5673090" y="459105"/>
                <a:ext cx="2438400" cy="17716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25" name="Obdélník 24">
                <a:extLst>
                  <a:ext uri="{FF2B5EF4-FFF2-40B4-BE49-F238E27FC236}">
                    <a16:creationId xmlns:a16="http://schemas.microsoft.com/office/drawing/2014/main" id="{BF55AFFC-386F-28C6-6846-7FE93A59F79E}"/>
                  </a:ext>
                </a:extLst>
              </xdr:cNvPr>
              <xdr:cNvSpPr/>
            </xdr:nvSpPr>
            <xdr:spPr>
              <a:xfrm rot="16200000">
                <a:off x="4537710" y="1788795"/>
                <a:ext cx="244602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26" name="Obdélník 25">
                <a:extLst>
                  <a:ext uri="{FF2B5EF4-FFF2-40B4-BE49-F238E27FC236}">
                    <a16:creationId xmlns:a16="http://schemas.microsoft.com/office/drawing/2014/main" id="{58490284-79B0-F5A6-26B3-A37AAF5F6BF6}"/>
                  </a:ext>
                </a:extLst>
              </xdr:cNvPr>
              <xdr:cNvSpPr/>
            </xdr:nvSpPr>
            <xdr:spPr>
              <a:xfrm rot="16200000">
                <a:off x="6804661" y="1790699"/>
                <a:ext cx="245364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sp macro="" textlink="">
          <xdr:nvSpPr>
            <xdr:cNvPr id="19" name="Ovál 18">
              <a:extLst>
                <a:ext uri="{FF2B5EF4-FFF2-40B4-BE49-F238E27FC236}">
                  <a16:creationId xmlns:a16="http://schemas.microsoft.com/office/drawing/2014/main" id="{5D4EFD57-EF95-E708-5A16-5E0EE78D373F}"/>
                </a:ext>
              </a:extLst>
            </xdr:cNvPr>
            <xdr:cNvSpPr/>
          </xdr:nvSpPr>
          <xdr:spPr>
            <a:xfrm>
              <a:off x="6038324" y="3505673"/>
              <a:ext cx="112256" cy="94937"/>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20" name="Ovál 19">
              <a:extLst>
                <a:ext uri="{FF2B5EF4-FFF2-40B4-BE49-F238E27FC236}">
                  <a16:creationId xmlns:a16="http://schemas.microsoft.com/office/drawing/2014/main" id="{903F2535-7917-923C-72D1-844BEA771A4F}"/>
                </a:ext>
              </a:extLst>
            </xdr:cNvPr>
            <xdr:cNvSpPr/>
          </xdr:nvSpPr>
          <xdr:spPr>
            <a:xfrm>
              <a:off x="6306929" y="3513293"/>
              <a:ext cx="95111" cy="77792"/>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21" name="Ovál 20">
              <a:extLst>
                <a:ext uri="{FF2B5EF4-FFF2-40B4-BE49-F238E27FC236}">
                  <a16:creationId xmlns:a16="http://schemas.microsoft.com/office/drawing/2014/main" id="{C402C3CE-ADB3-F988-E839-308DA1D588B8}"/>
                </a:ext>
              </a:extLst>
            </xdr:cNvPr>
            <xdr:cNvSpPr/>
          </xdr:nvSpPr>
          <xdr:spPr>
            <a:xfrm>
              <a:off x="4855319" y="3503768"/>
              <a:ext cx="100826" cy="79697"/>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22" name="Ovál 21">
              <a:extLst>
                <a:ext uri="{FF2B5EF4-FFF2-40B4-BE49-F238E27FC236}">
                  <a16:creationId xmlns:a16="http://schemas.microsoft.com/office/drawing/2014/main" id="{13556ADE-F284-ED0B-867E-1E7F82C2C0C0}"/>
                </a:ext>
              </a:extLst>
            </xdr:cNvPr>
            <xdr:cNvSpPr/>
          </xdr:nvSpPr>
          <xdr:spPr>
            <a:xfrm>
              <a:off x="4613384" y="3507578"/>
              <a:ext cx="93206" cy="72077"/>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grpSp>
    <xdr:clientData/>
  </xdr:twoCellAnchor>
  <xdr:twoCellAnchor>
    <xdr:from>
      <xdr:col>3</xdr:col>
      <xdr:colOff>38020</xdr:colOff>
      <xdr:row>17</xdr:row>
      <xdr:rowOff>123825</xdr:rowOff>
    </xdr:from>
    <xdr:to>
      <xdr:col>3</xdr:col>
      <xdr:colOff>1522095</xdr:colOff>
      <xdr:row>29</xdr:row>
      <xdr:rowOff>161925</xdr:rowOff>
    </xdr:to>
    <xdr:grpSp>
      <xdr:nvGrpSpPr>
        <xdr:cNvPr id="27" name="Skupina 26">
          <a:extLst>
            <a:ext uri="{FF2B5EF4-FFF2-40B4-BE49-F238E27FC236}">
              <a16:creationId xmlns:a16="http://schemas.microsoft.com/office/drawing/2014/main" id="{80C06F65-F62C-4D52-B591-CAD918859506}"/>
            </a:ext>
          </a:extLst>
        </xdr:cNvPr>
        <xdr:cNvGrpSpPr/>
      </xdr:nvGrpSpPr>
      <xdr:grpSpPr>
        <a:xfrm>
          <a:off x="3524170" y="3449955"/>
          <a:ext cx="1484075" cy="2209800"/>
          <a:chOff x="6345474" y="769618"/>
          <a:chExt cx="2255572" cy="3032005"/>
        </a:xfrm>
      </xdr:grpSpPr>
      <xdr:grpSp>
        <xdr:nvGrpSpPr>
          <xdr:cNvPr id="28" name="Skupina 27">
            <a:extLst>
              <a:ext uri="{FF2B5EF4-FFF2-40B4-BE49-F238E27FC236}">
                <a16:creationId xmlns:a16="http://schemas.microsoft.com/office/drawing/2014/main" id="{578429C2-8269-D92F-485B-130F8B01D273}"/>
              </a:ext>
            </a:extLst>
          </xdr:cNvPr>
          <xdr:cNvGrpSpPr/>
        </xdr:nvGrpSpPr>
        <xdr:grpSpPr>
          <a:xfrm>
            <a:off x="6341664" y="769618"/>
            <a:ext cx="2257477" cy="3028195"/>
            <a:chOff x="6345474" y="769618"/>
            <a:chExt cx="2259382" cy="3032005"/>
          </a:xfrm>
        </xdr:grpSpPr>
        <xdr:sp macro="" textlink="">
          <xdr:nvSpPr>
            <xdr:cNvPr id="35" name="Obdélník 34">
              <a:extLst>
                <a:ext uri="{FF2B5EF4-FFF2-40B4-BE49-F238E27FC236}">
                  <a16:creationId xmlns:a16="http://schemas.microsoft.com/office/drawing/2014/main" id="{412BD292-3C54-5F51-9513-D8E3C3866214}"/>
                </a:ext>
              </a:extLst>
            </xdr:cNvPr>
            <xdr:cNvSpPr/>
          </xdr:nvSpPr>
          <xdr:spPr>
            <a:xfrm>
              <a:off x="8003523" y="3532753"/>
              <a:ext cx="358547" cy="61205"/>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36" name="Obdélník 35">
              <a:extLst>
                <a:ext uri="{FF2B5EF4-FFF2-40B4-BE49-F238E27FC236}">
                  <a16:creationId xmlns:a16="http://schemas.microsoft.com/office/drawing/2014/main" id="{AD32C90B-E693-BEA9-F9B8-DED838D6E1A2}"/>
                </a:ext>
              </a:extLst>
            </xdr:cNvPr>
            <xdr:cNvSpPr/>
          </xdr:nvSpPr>
          <xdr:spPr>
            <a:xfrm>
              <a:off x="6582671" y="3532753"/>
              <a:ext cx="330068" cy="65023"/>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pic>
          <xdr:nvPicPr>
            <xdr:cNvPr id="37" name="Obrázek 36">
              <a:extLst>
                <a:ext uri="{FF2B5EF4-FFF2-40B4-BE49-F238E27FC236}">
                  <a16:creationId xmlns:a16="http://schemas.microsoft.com/office/drawing/2014/main" id="{E2524034-A245-A131-1245-F2D2C8EFC9C9}"/>
                </a:ext>
              </a:extLst>
            </xdr:cNvPr>
            <xdr:cNvPicPr>
              <a:picLocks noChangeAspect="1"/>
            </xdr:cNvPicPr>
          </xdr:nvPicPr>
          <xdr:blipFill>
            <a:blip xmlns:r="http://schemas.openxmlformats.org/officeDocument/2006/relationships" r:embed="rId1"/>
            <a:stretch>
              <a:fillRect/>
            </a:stretch>
          </xdr:blipFill>
          <xdr:spPr>
            <a:xfrm>
              <a:off x="6579801" y="1019649"/>
              <a:ext cx="1798763" cy="2522315"/>
            </a:xfrm>
            <a:prstGeom prst="rect">
              <a:avLst/>
            </a:prstGeom>
          </xdr:spPr>
        </xdr:pic>
        <xdr:grpSp>
          <xdr:nvGrpSpPr>
            <xdr:cNvPr id="38" name="Skupina 37">
              <a:extLst>
                <a:ext uri="{FF2B5EF4-FFF2-40B4-BE49-F238E27FC236}">
                  <a16:creationId xmlns:a16="http://schemas.microsoft.com/office/drawing/2014/main" id="{1A7382B0-F764-4C10-5911-465718B408C6}"/>
                </a:ext>
              </a:extLst>
            </xdr:cNvPr>
            <xdr:cNvGrpSpPr/>
          </xdr:nvGrpSpPr>
          <xdr:grpSpPr>
            <a:xfrm>
              <a:off x="6341664" y="769618"/>
              <a:ext cx="2261287" cy="3028195"/>
              <a:chOff x="5673090" y="459105"/>
              <a:chExt cx="2443163" cy="2823210"/>
            </a:xfrm>
          </xdr:grpSpPr>
          <xdr:sp macro="" textlink="">
            <xdr:nvSpPr>
              <xdr:cNvPr id="39" name="Obdélník 38">
                <a:extLst>
                  <a:ext uri="{FF2B5EF4-FFF2-40B4-BE49-F238E27FC236}">
                    <a16:creationId xmlns:a16="http://schemas.microsoft.com/office/drawing/2014/main" id="{EA2F86DC-1C39-CD13-2E5D-C7F4FC7BEC3E}"/>
                  </a:ext>
                </a:extLst>
              </xdr:cNvPr>
              <xdr:cNvSpPr/>
            </xdr:nvSpPr>
            <xdr:spPr>
              <a:xfrm>
                <a:off x="5674995" y="3101340"/>
                <a:ext cx="2438400" cy="18097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40" name="Obdélník 39">
                <a:extLst>
                  <a:ext uri="{FF2B5EF4-FFF2-40B4-BE49-F238E27FC236}">
                    <a16:creationId xmlns:a16="http://schemas.microsoft.com/office/drawing/2014/main" id="{144559B9-1155-40C1-6E45-3B246E2B1D3D}"/>
                  </a:ext>
                </a:extLst>
              </xdr:cNvPr>
              <xdr:cNvSpPr/>
            </xdr:nvSpPr>
            <xdr:spPr>
              <a:xfrm>
                <a:off x="5673090" y="459105"/>
                <a:ext cx="2438400" cy="17716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41" name="Obdélník 40">
                <a:extLst>
                  <a:ext uri="{FF2B5EF4-FFF2-40B4-BE49-F238E27FC236}">
                    <a16:creationId xmlns:a16="http://schemas.microsoft.com/office/drawing/2014/main" id="{07643886-9B4D-F9EE-70C4-4863144F2726}"/>
                  </a:ext>
                </a:extLst>
              </xdr:cNvPr>
              <xdr:cNvSpPr/>
            </xdr:nvSpPr>
            <xdr:spPr>
              <a:xfrm rot="16200000">
                <a:off x="4537710" y="1788795"/>
                <a:ext cx="244602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42" name="Obdélník 41">
                <a:extLst>
                  <a:ext uri="{FF2B5EF4-FFF2-40B4-BE49-F238E27FC236}">
                    <a16:creationId xmlns:a16="http://schemas.microsoft.com/office/drawing/2014/main" id="{64A608CB-7528-4370-8B11-C4A948F60D20}"/>
                  </a:ext>
                </a:extLst>
              </xdr:cNvPr>
              <xdr:cNvSpPr/>
            </xdr:nvSpPr>
            <xdr:spPr>
              <a:xfrm rot="16200000">
                <a:off x="6804661" y="1790699"/>
                <a:ext cx="245364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grpSp>
      <xdr:sp macro="" textlink="">
        <xdr:nvSpPr>
          <xdr:cNvPr id="29" name="Ovál 28">
            <a:extLst>
              <a:ext uri="{FF2B5EF4-FFF2-40B4-BE49-F238E27FC236}">
                <a16:creationId xmlns:a16="http://schemas.microsoft.com/office/drawing/2014/main" id="{A1EBF0DB-DFE2-5972-FFAD-BE79783ECB79}"/>
              </a:ext>
            </a:extLst>
          </xdr:cNvPr>
          <xdr:cNvSpPr/>
        </xdr:nvSpPr>
        <xdr:spPr>
          <a:xfrm>
            <a:off x="8152088" y="3665251"/>
            <a:ext cx="96696" cy="78037"/>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30" name="Ovál 29">
            <a:extLst>
              <a:ext uri="{FF2B5EF4-FFF2-40B4-BE49-F238E27FC236}">
                <a16:creationId xmlns:a16="http://schemas.microsoft.com/office/drawing/2014/main" id="{ADF60F19-3B77-5922-2226-E8007CBD97A0}"/>
              </a:ext>
            </a:extLst>
          </xdr:cNvPr>
          <xdr:cNvSpPr/>
        </xdr:nvSpPr>
        <xdr:spPr>
          <a:xfrm>
            <a:off x="6722507" y="3649982"/>
            <a:ext cx="87152" cy="83758"/>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31" name="Ovál 30">
            <a:extLst>
              <a:ext uri="{FF2B5EF4-FFF2-40B4-BE49-F238E27FC236}">
                <a16:creationId xmlns:a16="http://schemas.microsoft.com/office/drawing/2014/main" id="{9698CB29-60D0-3038-0F46-93AD51879BC3}"/>
              </a:ext>
            </a:extLst>
          </xdr:cNvPr>
          <xdr:cNvSpPr/>
        </xdr:nvSpPr>
        <xdr:spPr>
          <a:xfrm>
            <a:off x="6954917" y="3646172"/>
            <a:ext cx="106202" cy="81853"/>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32" name="Ovál 31">
            <a:extLst>
              <a:ext uri="{FF2B5EF4-FFF2-40B4-BE49-F238E27FC236}">
                <a16:creationId xmlns:a16="http://schemas.microsoft.com/office/drawing/2014/main" id="{C3441EB6-F2CD-5B90-AC0F-C87609A1F4BE}"/>
              </a:ext>
            </a:extLst>
          </xdr:cNvPr>
          <xdr:cNvSpPr/>
        </xdr:nvSpPr>
        <xdr:spPr>
          <a:xfrm>
            <a:off x="6474857" y="3646172"/>
            <a:ext cx="113822" cy="81853"/>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33" name="Ovál 32">
            <a:extLst>
              <a:ext uri="{FF2B5EF4-FFF2-40B4-BE49-F238E27FC236}">
                <a16:creationId xmlns:a16="http://schemas.microsoft.com/office/drawing/2014/main" id="{D4FFDFD3-9992-C86D-D675-7E1D04F741AB}"/>
              </a:ext>
            </a:extLst>
          </xdr:cNvPr>
          <xdr:cNvSpPr/>
        </xdr:nvSpPr>
        <xdr:spPr>
          <a:xfrm>
            <a:off x="8369258" y="3646201"/>
            <a:ext cx="96696" cy="97087"/>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34" name="Ovál 33">
            <a:extLst>
              <a:ext uri="{FF2B5EF4-FFF2-40B4-BE49-F238E27FC236}">
                <a16:creationId xmlns:a16="http://schemas.microsoft.com/office/drawing/2014/main" id="{BA07E44E-6CC2-DB19-85E2-21AE747F1003}"/>
              </a:ext>
            </a:extLst>
          </xdr:cNvPr>
          <xdr:cNvSpPr/>
        </xdr:nvSpPr>
        <xdr:spPr>
          <a:xfrm>
            <a:off x="7913963" y="3657631"/>
            <a:ext cx="87171" cy="102802"/>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clientData/>
  </xdr:twoCellAnchor>
  <xdr:twoCellAnchor>
    <xdr:from>
      <xdr:col>1</xdr:col>
      <xdr:colOff>20955</xdr:colOff>
      <xdr:row>31</xdr:row>
      <xdr:rowOff>152400</xdr:rowOff>
    </xdr:from>
    <xdr:to>
      <xdr:col>1</xdr:col>
      <xdr:colOff>1514475</xdr:colOff>
      <xdr:row>45</xdr:row>
      <xdr:rowOff>15240</xdr:rowOff>
    </xdr:to>
    <xdr:grpSp>
      <xdr:nvGrpSpPr>
        <xdr:cNvPr id="43" name="Skupina 42">
          <a:extLst>
            <a:ext uri="{FF2B5EF4-FFF2-40B4-BE49-F238E27FC236}">
              <a16:creationId xmlns:a16="http://schemas.microsoft.com/office/drawing/2014/main" id="{05940913-31E0-4640-9984-1ECACD3C8A04}"/>
            </a:ext>
          </a:extLst>
        </xdr:cNvPr>
        <xdr:cNvGrpSpPr/>
      </xdr:nvGrpSpPr>
      <xdr:grpSpPr>
        <a:xfrm>
          <a:off x="245745" y="6010275"/>
          <a:ext cx="1495425" cy="2400300"/>
          <a:chOff x="171450" y="3152773"/>
          <a:chExt cx="1754505" cy="2541272"/>
        </a:xfrm>
      </xdr:grpSpPr>
      <xdr:grpSp>
        <xdr:nvGrpSpPr>
          <xdr:cNvPr id="44" name="Skupina 43">
            <a:extLst>
              <a:ext uri="{FF2B5EF4-FFF2-40B4-BE49-F238E27FC236}">
                <a16:creationId xmlns:a16="http://schemas.microsoft.com/office/drawing/2014/main" id="{4C8D9634-7B36-BAE0-9DEF-700306501245}"/>
              </a:ext>
            </a:extLst>
          </xdr:cNvPr>
          <xdr:cNvGrpSpPr/>
        </xdr:nvGrpSpPr>
        <xdr:grpSpPr>
          <a:xfrm>
            <a:off x="177168" y="3150868"/>
            <a:ext cx="1744977" cy="2327911"/>
            <a:chOff x="276228" y="752473"/>
            <a:chExt cx="2276481" cy="3009888"/>
          </a:xfrm>
        </xdr:grpSpPr>
        <xdr:pic>
          <xdr:nvPicPr>
            <xdr:cNvPr id="53" name="Obrázek 52">
              <a:extLst>
                <a:ext uri="{FF2B5EF4-FFF2-40B4-BE49-F238E27FC236}">
                  <a16:creationId xmlns:a16="http://schemas.microsoft.com/office/drawing/2014/main" id="{DDC19C26-EA45-3FA6-7DFA-BCD9AA640A57}"/>
                </a:ext>
              </a:extLst>
            </xdr:cNvPr>
            <xdr:cNvPicPr>
              <a:picLocks noChangeAspect="1"/>
            </xdr:cNvPicPr>
          </xdr:nvPicPr>
          <xdr:blipFill>
            <a:blip xmlns:r="http://schemas.openxmlformats.org/officeDocument/2006/relationships" r:embed="rId1"/>
            <a:stretch>
              <a:fillRect/>
            </a:stretch>
          </xdr:blipFill>
          <xdr:spPr>
            <a:xfrm>
              <a:off x="514264" y="1007297"/>
              <a:ext cx="1813069" cy="2494093"/>
            </a:xfrm>
            <a:prstGeom prst="rect">
              <a:avLst/>
            </a:prstGeom>
          </xdr:spPr>
        </xdr:pic>
        <xdr:grpSp>
          <xdr:nvGrpSpPr>
            <xdr:cNvPr id="54" name="Skupina 53">
              <a:extLst>
                <a:ext uri="{FF2B5EF4-FFF2-40B4-BE49-F238E27FC236}">
                  <a16:creationId xmlns:a16="http://schemas.microsoft.com/office/drawing/2014/main" id="{DBC41DFC-22DD-90A0-C835-58A96467FA1A}"/>
                </a:ext>
              </a:extLst>
            </xdr:cNvPr>
            <xdr:cNvGrpSpPr/>
          </xdr:nvGrpSpPr>
          <xdr:grpSpPr>
            <a:xfrm>
              <a:off x="278133" y="756283"/>
              <a:ext cx="2270766" cy="3009888"/>
              <a:chOff x="5673090" y="459105"/>
              <a:chExt cx="2443163" cy="2823210"/>
            </a:xfrm>
          </xdr:grpSpPr>
          <xdr:sp macro="" textlink="">
            <xdr:nvSpPr>
              <xdr:cNvPr id="59" name="Obdélník 58">
                <a:extLst>
                  <a:ext uri="{FF2B5EF4-FFF2-40B4-BE49-F238E27FC236}">
                    <a16:creationId xmlns:a16="http://schemas.microsoft.com/office/drawing/2014/main" id="{32918B1A-991B-6D01-0104-0FABE164B546}"/>
                  </a:ext>
                </a:extLst>
              </xdr:cNvPr>
              <xdr:cNvSpPr/>
            </xdr:nvSpPr>
            <xdr:spPr>
              <a:xfrm>
                <a:off x="5674995" y="3101340"/>
                <a:ext cx="2438400" cy="18097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60" name="Obdélník 59">
                <a:extLst>
                  <a:ext uri="{FF2B5EF4-FFF2-40B4-BE49-F238E27FC236}">
                    <a16:creationId xmlns:a16="http://schemas.microsoft.com/office/drawing/2014/main" id="{0A839936-5D58-907E-5ABE-AAFEE9E826A8}"/>
                  </a:ext>
                </a:extLst>
              </xdr:cNvPr>
              <xdr:cNvSpPr/>
            </xdr:nvSpPr>
            <xdr:spPr>
              <a:xfrm>
                <a:off x="5673090" y="459105"/>
                <a:ext cx="2438400" cy="17716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61" name="Obdélník 60">
                <a:extLst>
                  <a:ext uri="{FF2B5EF4-FFF2-40B4-BE49-F238E27FC236}">
                    <a16:creationId xmlns:a16="http://schemas.microsoft.com/office/drawing/2014/main" id="{4E11D463-1721-1FB6-5460-83362D625F96}"/>
                  </a:ext>
                </a:extLst>
              </xdr:cNvPr>
              <xdr:cNvSpPr/>
            </xdr:nvSpPr>
            <xdr:spPr>
              <a:xfrm rot="16200000">
                <a:off x="4537710" y="1788795"/>
                <a:ext cx="244602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62" name="Obdélník 61">
                <a:extLst>
                  <a:ext uri="{FF2B5EF4-FFF2-40B4-BE49-F238E27FC236}">
                    <a16:creationId xmlns:a16="http://schemas.microsoft.com/office/drawing/2014/main" id="{30983428-D451-75F2-2AF6-ED744E590606}"/>
                  </a:ext>
                </a:extLst>
              </xdr:cNvPr>
              <xdr:cNvSpPr/>
            </xdr:nvSpPr>
            <xdr:spPr>
              <a:xfrm rot="16200000">
                <a:off x="6804661" y="1790699"/>
                <a:ext cx="245364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sp macro="" textlink="">
          <xdr:nvSpPr>
            <xdr:cNvPr id="55" name="Ovál 54">
              <a:extLst>
                <a:ext uri="{FF2B5EF4-FFF2-40B4-BE49-F238E27FC236}">
                  <a16:creationId xmlns:a16="http://schemas.microsoft.com/office/drawing/2014/main" id="{533DC6D0-1668-7D5E-88F5-E936E530BD11}"/>
                </a:ext>
              </a:extLst>
            </xdr:cNvPr>
            <xdr:cNvSpPr/>
          </xdr:nvSpPr>
          <xdr:spPr>
            <a:xfrm>
              <a:off x="588119" y="3608543"/>
              <a:ext cx="100826" cy="104462"/>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56" name="Obdélník 55">
              <a:extLst>
                <a:ext uri="{FF2B5EF4-FFF2-40B4-BE49-F238E27FC236}">
                  <a16:creationId xmlns:a16="http://schemas.microsoft.com/office/drawing/2014/main" id="{06AA2B06-5129-57AE-B340-4F5A2A841885}"/>
                </a:ext>
              </a:extLst>
            </xdr:cNvPr>
            <xdr:cNvSpPr/>
          </xdr:nvSpPr>
          <xdr:spPr>
            <a:xfrm>
              <a:off x="512728" y="3495675"/>
              <a:ext cx="365477" cy="69240"/>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57" name="Obdélník 56">
              <a:extLst>
                <a:ext uri="{FF2B5EF4-FFF2-40B4-BE49-F238E27FC236}">
                  <a16:creationId xmlns:a16="http://schemas.microsoft.com/office/drawing/2014/main" id="{159ABBB0-00B9-C882-3C51-D071732FD093}"/>
                </a:ext>
              </a:extLst>
            </xdr:cNvPr>
            <xdr:cNvSpPr/>
          </xdr:nvSpPr>
          <xdr:spPr>
            <a:xfrm>
              <a:off x="1941478" y="3497580"/>
              <a:ext cx="373097" cy="65430"/>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58" name="Ovál 57">
              <a:extLst>
                <a:ext uri="{FF2B5EF4-FFF2-40B4-BE49-F238E27FC236}">
                  <a16:creationId xmlns:a16="http://schemas.microsoft.com/office/drawing/2014/main" id="{EA5BB2C8-0547-C03C-CF99-A289EF6CD66B}"/>
                </a:ext>
              </a:extLst>
            </xdr:cNvPr>
            <xdr:cNvSpPr/>
          </xdr:nvSpPr>
          <xdr:spPr>
            <a:xfrm>
              <a:off x="2131169" y="3608543"/>
              <a:ext cx="98921" cy="104462"/>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grpSp>
        <xdr:nvGrpSpPr>
          <xdr:cNvPr id="45" name="Skupina 44">
            <a:extLst>
              <a:ext uri="{FF2B5EF4-FFF2-40B4-BE49-F238E27FC236}">
                <a16:creationId xmlns:a16="http://schemas.microsoft.com/office/drawing/2014/main" id="{EAD1C752-9740-FBF1-F1F2-99A0E1719EB0}"/>
              </a:ext>
            </a:extLst>
          </xdr:cNvPr>
          <xdr:cNvGrpSpPr/>
        </xdr:nvGrpSpPr>
        <xdr:grpSpPr>
          <a:xfrm>
            <a:off x="167640" y="5488305"/>
            <a:ext cx="497205" cy="203835"/>
            <a:chOff x="6286500" y="4875387"/>
            <a:chExt cx="1151501" cy="292878"/>
          </a:xfrm>
        </xdr:grpSpPr>
        <xdr:sp macro="" textlink="">
          <xdr:nvSpPr>
            <xdr:cNvPr id="50" name="Rechteck 28">
              <a:extLst>
                <a:ext uri="{FF2B5EF4-FFF2-40B4-BE49-F238E27FC236}">
                  <a16:creationId xmlns:a16="http://schemas.microsoft.com/office/drawing/2014/main" id="{CAC29020-B399-B17F-DC11-5EA8BBEE1450}"/>
                </a:ext>
              </a:extLst>
            </xdr:cNvPr>
            <xdr:cNvSpPr/>
          </xdr:nvSpPr>
          <xdr:spPr>
            <a:xfrm>
              <a:off x="6286500" y="4875387"/>
              <a:ext cx="1151501" cy="292878"/>
            </a:xfrm>
            <a:prstGeom prst="rect">
              <a:avLst/>
            </a:prstGeom>
            <a:solidFill>
              <a:schemeClr val="accent3">
                <a:lumMod val="60000"/>
                <a:lumOff val="4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1" name="Ellipse 29">
              <a:extLst>
                <a:ext uri="{FF2B5EF4-FFF2-40B4-BE49-F238E27FC236}">
                  <a16:creationId xmlns:a16="http://schemas.microsoft.com/office/drawing/2014/main" id="{8246EC90-8787-0148-2D06-1EB72245DDD4}"/>
                </a:ext>
              </a:extLst>
            </xdr:cNvPr>
            <xdr:cNvSpPr/>
          </xdr:nvSpPr>
          <xdr:spPr>
            <a:xfrm>
              <a:off x="6513937" y="4987330"/>
              <a:ext cx="118845" cy="106165"/>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2" name="Ellipse 29">
              <a:extLst>
                <a:ext uri="{FF2B5EF4-FFF2-40B4-BE49-F238E27FC236}">
                  <a16:creationId xmlns:a16="http://schemas.microsoft.com/office/drawing/2014/main" id="{00868898-4DC2-42BD-25C2-2FC688064284}"/>
                </a:ext>
              </a:extLst>
            </xdr:cNvPr>
            <xdr:cNvSpPr/>
          </xdr:nvSpPr>
          <xdr:spPr>
            <a:xfrm>
              <a:off x="7134967" y="4991140"/>
              <a:ext cx="115035" cy="106165"/>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46" name="Skupina 45">
            <a:extLst>
              <a:ext uri="{FF2B5EF4-FFF2-40B4-BE49-F238E27FC236}">
                <a16:creationId xmlns:a16="http://schemas.microsoft.com/office/drawing/2014/main" id="{24695B79-5B02-3F7B-4F2E-BD7459C44E70}"/>
              </a:ext>
            </a:extLst>
          </xdr:cNvPr>
          <xdr:cNvGrpSpPr/>
        </xdr:nvGrpSpPr>
        <xdr:grpSpPr>
          <a:xfrm>
            <a:off x="1405890" y="5486400"/>
            <a:ext cx="497205" cy="207645"/>
            <a:chOff x="6286500" y="4875387"/>
            <a:chExt cx="1151501" cy="292878"/>
          </a:xfrm>
        </xdr:grpSpPr>
        <xdr:sp macro="" textlink="">
          <xdr:nvSpPr>
            <xdr:cNvPr id="47" name="Rechteck 28">
              <a:extLst>
                <a:ext uri="{FF2B5EF4-FFF2-40B4-BE49-F238E27FC236}">
                  <a16:creationId xmlns:a16="http://schemas.microsoft.com/office/drawing/2014/main" id="{C47307BF-9655-65CD-3E4B-6E1E9D76A8AC}"/>
                </a:ext>
              </a:extLst>
            </xdr:cNvPr>
            <xdr:cNvSpPr/>
          </xdr:nvSpPr>
          <xdr:spPr>
            <a:xfrm>
              <a:off x="6286500" y="4875387"/>
              <a:ext cx="1151501" cy="292878"/>
            </a:xfrm>
            <a:prstGeom prst="rect">
              <a:avLst/>
            </a:prstGeom>
            <a:solidFill>
              <a:schemeClr val="accent3">
                <a:lumMod val="60000"/>
                <a:lumOff val="4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8" name="Ellipse 29">
              <a:extLst>
                <a:ext uri="{FF2B5EF4-FFF2-40B4-BE49-F238E27FC236}">
                  <a16:creationId xmlns:a16="http://schemas.microsoft.com/office/drawing/2014/main" id="{9548F774-7988-F230-2966-4F17D1DD4E50}"/>
                </a:ext>
              </a:extLst>
            </xdr:cNvPr>
            <xdr:cNvSpPr/>
          </xdr:nvSpPr>
          <xdr:spPr>
            <a:xfrm>
              <a:off x="6513937" y="4987330"/>
              <a:ext cx="118845" cy="106165"/>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9" name="Ellipse 29">
              <a:extLst>
                <a:ext uri="{FF2B5EF4-FFF2-40B4-BE49-F238E27FC236}">
                  <a16:creationId xmlns:a16="http://schemas.microsoft.com/office/drawing/2014/main" id="{5EAEAEBF-0B35-CDED-3205-463AFA67A986}"/>
                </a:ext>
              </a:extLst>
            </xdr:cNvPr>
            <xdr:cNvSpPr/>
          </xdr:nvSpPr>
          <xdr:spPr>
            <a:xfrm>
              <a:off x="7134967" y="4991140"/>
              <a:ext cx="115035" cy="106165"/>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clientData/>
  </xdr:twoCellAnchor>
  <xdr:twoCellAnchor>
    <xdr:from>
      <xdr:col>3</xdr:col>
      <xdr:colOff>0</xdr:colOff>
      <xdr:row>31</xdr:row>
      <xdr:rowOff>171451</xdr:rowOff>
    </xdr:from>
    <xdr:to>
      <xdr:col>3</xdr:col>
      <xdr:colOff>1514475</xdr:colOff>
      <xdr:row>46</xdr:row>
      <xdr:rowOff>129540</xdr:rowOff>
    </xdr:to>
    <xdr:grpSp>
      <xdr:nvGrpSpPr>
        <xdr:cNvPr id="63" name="Skupina 62">
          <a:extLst>
            <a:ext uri="{FF2B5EF4-FFF2-40B4-BE49-F238E27FC236}">
              <a16:creationId xmlns:a16="http://schemas.microsoft.com/office/drawing/2014/main" id="{6C6788CF-EF42-4C47-BD72-0A159F89B56C}"/>
            </a:ext>
          </a:extLst>
        </xdr:cNvPr>
        <xdr:cNvGrpSpPr/>
      </xdr:nvGrpSpPr>
      <xdr:grpSpPr>
        <a:xfrm>
          <a:off x="3486150" y="6025516"/>
          <a:ext cx="1512570" cy="2680334"/>
          <a:chOff x="3388549" y="5142608"/>
          <a:chExt cx="1732978" cy="2850772"/>
        </a:xfrm>
      </xdr:grpSpPr>
      <xdr:grpSp>
        <xdr:nvGrpSpPr>
          <xdr:cNvPr id="64" name="Skupina 63">
            <a:extLst>
              <a:ext uri="{FF2B5EF4-FFF2-40B4-BE49-F238E27FC236}">
                <a16:creationId xmlns:a16="http://schemas.microsoft.com/office/drawing/2014/main" id="{EAF03097-59AE-D846-813F-DD59D51A05E3}"/>
              </a:ext>
            </a:extLst>
          </xdr:cNvPr>
          <xdr:cNvGrpSpPr/>
        </xdr:nvGrpSpPr>
        <xdr:grpSpPr>
          <a:xfrm>
            <a:off x="3392359" y="5140703"/>
            <a:ext cx="1732978" cy="2848867"/>
            <a:chOff x="3161854" y="3146168"/>
            <a:chExt cx="1732978" cy="2806957"/>
          </a:xfrm>
        </xdr:grpSpPr>
        <xdr:sp macro="" textlink="">
          <xdr:nvSpPr>
            <xdr:cNvPr id="67" name="Obdélník 66">
              <a:extLst>
                <a:ext uri="{FF2B5EF4-FFF2-40B4-BE49-F238E27FC236}">
                  <a16:creationId xmlns:a16="http://schemas.microsoft.com/office/drawing/2014/main" id="{4835635D-CDBF-E653-AB3A-BB3400F7D9D5}"/>
                </a:ext>
              </a:extLst>
            </xdr:cNvPr>
            <xdr:cNvSpPr/>
          </xdr:nvSpPr>
          <xdr:spPr>
            <a:xfrm>
              <a:off x="3353111" y="5248935"/>
              <a:ext cx="274432" cy="58960"/>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68" name="Obdélník 67">
              <a:extLst>
                <a:ext uri="{FF2B5EF4-FFF2-40B4-BE49-F238E27FC236}">
                  <a16:creationId xmlns:a16="http://schemas.microsoft.com/office/drawing/2014/main" id="{0ED1EA48-007C-8522-FAF0-95D3EF388EE7}"/>
                </a:ext>
              </a:extLst>
            </xdr:cNvPr>
            <xdr:cNvSpPr/>
          </xdr:nvSpPr>
          <xdr:spPr>
            <a:xfrm>
              <a:off x="4446377" y="5250400"/>
              <a:ext cx="285988" cy="56030"/>
            </a:xfrm>
            <a:prstGeom prst="rect">
              <a:avLst/>
            </a:prstGeom>
            <a:solidFill>
              <a:srgbClr val="FFFF00"/>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nvGrpSpPr>
            <xdr:cNvPr id="69" name="Skupina 68">
              <a:extLst>
                <a:ext uri="{FF2B5EF4-FFF2-40B4-BE49-F238E27FC236}">
                  <a16:creationId xmlns:a16="http://schemas.microsoft.com/office/drawing/2014/main" id="{81D03E37-AA18-7826-F38E-BEE5C429FA4A}"/>
                </a:ext>
              </a:extLst>
            </xdr:cNvPr>
            <xdr:cNvGrpSpPr/>
          </xdr:nvGrpSpPr>
          <xdr:grpSpPr>
            <a:xfrm>
              <a:off x="3165664" y="3142358"/>
              <a:ext cx="1732978" cy="2810767"/>
              <a:chOff x="3161854" y="3146168"/>
              <a:chExt cx="1740598" cy="2806957"/>
            </a:xfrm>
          </xdr:grpSpPr>
          <xdr:pic>
            <xdr:nvPicPr>
              <xdr:cNvPr id="70" name="Obrázek 69">
                <a:extLst>
                  <a:ext uri="{FF2B5EF4-FFF2-40B4-BE49-F238E27FC236}">
                    <a16:creationId xmlns:a16="http://schemas.microsoft.com/office/drawing/2014/main" id="{C7A7A904-954D-566C-E368-418C5C8BC3AC}"/>
                  </a:ext>
                </a:extLst>
              </xdr:cNvPr>
              <xdr:cNvPicPr>
                <a:picLocks noChangeAspect="1"/>
              </xdr:cNvPicPr>
            </xdr:nvPicPr>
            <xdr:blipFill>
              <a:blip xmlns:r="http://schemas.openxmlformats.org/officeDocument/2006/relationships" r:embed="rId1"/>
              <a:stretch>
                <a:fillRect/>
              </a:stretch>
            </xdr:blipFill>
            <xdr:spPr>
              <a:xfrm>
                <a:off x="3350684" y="3340578"/>
                <a:ext cx="1391280" cy="1905079"/>
              </a:xfrm>
              <a:prstGeom prst="rect">
                <a:avLst/>
              </a:prstGeom>
            </xdr:spPr>
          </xdr:pic>
          <xdr:grpSp>
            <xdr:nvGrpSpPr>
              <xdr:cNvPr id="71" name="Skupina 70">
                <a:extLst>
                  <a:ext uri="{FF2B5EF4-FFF2-40B4-BE49-F238E27FC236}">
                    <a16:creationId xmlns:a16="http://schemas.microsoft.com/office/drawing/2014/main" id="{533AE7FF-9B72-2340-77EB-DF9A290FC9A9}"/>
                  </a:ext>
                </a:extLst>
              </xdr:cNvPr>
              <xdr:cNvGrpSpPr/>
            </xdr:nvGrpSpPr>
            <xdr:grpSpPr>
              <a:xfrm>
                <a:off x="3165664" y="3142358"/>
                <a:ext cx="1732978" cy="2315878"/>
                <a:chOff x="5673090" y="459105"/>
                <a:chExt cx="2443163" cy="2823210"/>
              </a:xfrm>
            </xdr:grpSpPr>
            <xdr:sp macro="" textlink="">
              <xdr:nvSpPr>
                <xdr:cNvPr id="80" name="Obdélník 79">
                  <a:extLst>
                    <a:ext uri="{FF2B5EF4-FFF2-40B4-BE49-F238E27FC236}">
                      <a16:creationId xmlns:a16="http://schemas.microsoft.com/office/drawing/2014/main" id="{6A192DD7-B617-88B1-63A8-32337E678986}"/>
                    </a:ext>
                  </a:extLst>
                </xdr:cNvPr>
                <xdr:cNvSpPr/>
              </xdr:nvSpPr>
              <xdr:spPr>
                <a:xfrm>
                  <a:off x="5674995" y="3101340"/>
                  <a:ext cx="2438400" cy="18097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81" name="Obdélník 80">
                  <a:extLst>
                    <a:ext uri="{FF2B5EF4-FFF2-40B4-BE49-F238E27FC236}">
                      <a16:creationId xmlns:a16="http://schemas.microsoft.com/office/drawing/2014/main" id="{8FF2B0F3-EA5B-291B-EA2F-E3A5BFCA2C3E}"/>
                    </a:ext>
                  </a:extLst>
                </xdr:cNvPr>
                <xdr:cNvSpPr/>
              </xdr:nvSpPr>
              <xdr:spPr>
                <a:xfrm>
                  <a:off x="5673090" y="459105"/>
                  <a:ext cx="2438400" cy="17716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82" name="Obdélník 81">
                  <a:extLst>
                    <a:ext uri="{FF2B5EF4-FFF2-40B4-BE49-F238E27FC236}">
                      <a16:creationId xmlns:a16="http://schemas.microsoft.com/office/drawing/2014/main" id="{D211EA63-EEBA-BABB-9765-0D1FD7E3FB92}"/>
                    </a:ext>
                  </a:extLst>
                </xdr:cNvPr>
                <xdr:cNvSpPr/>
              </xdr:nvSpPr>
              <xdr:spPr>
                <a:xfrm rot="16200000">
                  <a:off x="4537710" y="1788795"/>
                  <a:ext cx="244602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83" name="Obdélník 82">
                  <a:extLst>
                    <a:ext uri="{FF2B5EF4-FFF2-40B4-BE49-F238E27FC236}">
                      <a16:creationId xmlns:a16="http://schemas.microsoft.com/office/drawing/2014/main" id="{9F67AFF3-A183-16EF-506A-F07C61C378ED}"/>
                    </a:ext>
                  </a:extLst>
                </xdr:cNvPr>
                <xdr:cNvSpPr/>
              </xdr:nvSpPr>
              <xdr:spPr>
                <a:xfrm rot="16200000">
                  <a:off x="6804661" y="1790699"/>
                  <a:ext cx="2453640" cy="169545"/>
                </a:xfrm>
                <a:prstGeom prst="rect">
                  <a:avLst/>
                </a:prstGeom>
                <a:solidFill>
                  <a:schemeClr val="accent3">
                    <a:lumMod val="60000"/>
                    <a:lumOff val="40000"/>
                  </a:schemeClr>
                </a:solidFill>
                <a:ln w="15875"/>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grpSp>
            <xdr:nvGrpSpPr>
              <xdr:cNvPr id="72" name="Skupina 71">
                <a:extLst>
                  <a:ext uri="{FF2B5EF4-FFF2-40B4-BE49-F238E27FC236}">
                    <a16:creationId xmlns:a16="http://schemas.microsoft.com/office/drawing/2014/main" id="{BE3DF323-B6E5-B466-BA2E-72678F2A0CFB}"/>
                  </a:ext>
                </a:extLst>
              </xdr:cNvPr>
              <xdr:cNvGrpSpPr/>
            </xdr:nvGrpSpPr>
            <xdr:grpSpPr>
              <a:xfrm>
                <a:off x="4518531" y="5455920"/>
                <a:ext cx="224920" cy="497204"/>
                <a:chOff x="6050149" y="3902501"/>
                <a:chExt cx="309359" cy="724743"/>
              </a:xfrm>
            </xdr:grpSpPr>
            <xdr:sp macro="" textlink="">
              <xdr:nvSpPr>
                <xdr:cNvPr id="77" name="Rechteck 20">
                  <a:extLst>
                    <a:ext uri="{FF2B5EF4-FFF2-40B4-BE49-F238E27FC236}">
                      <a16:creationId xmlns:a16="http://schemas.microsoft.com/office/drawing/2014/main" id="{7C995B20-E33B-E4B9-706A-8CDB1CAA3A5B}"/>
                    </a:ext>
                  </a:extLst>
                </xdr:cNvPr>
                <xdr:cNvSpPr/>
              </xdr:nvSpPr>
              <xdr:spPr>
                <a:xfrm rot="16200000">
                  <a:off x="5842457" y="4110193"/>
                  <a:ext cx="724743" cy="309359"/>
                </a:xfrm>
                <a:prstGeom prst="rect">
                  <a:avLst/>
                </a:prstGeom>
                <a:solidFill>
                  <a:schemeClr val="accent3">
                    <a:lumMod val="60000"/>
                    <a:lumOff val="4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8" name="Ellipse 23">
                  <a:extLst>
                    <a:ext uri="{FF2B5EF4-FFF2-40B4-BE49-F238E27FC236}">
                      <a16:creationId xmlns:a16="http://schemas.microsoft.com/office/drawing/2014/main" id="{815EF06F-216B-8114-BD50-18F94629E4A2}"/>
                    </a:ext>
                  </a:extLst>
                </xdr:cNvPr>
                <xdr:cNvSpPr/>
              </xdr:nvSpPr>
              <xdr:spPr>
                <a:xfrm>
                  <a:off x="6116338" y="4368189"/>
                  <a:ext cx="111896" cy="115189"/>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9" name="Ellipse 23">
                  <a:extLst>
                    <a:ext uri="{FF2B5EF4-FFF2-40B4-BE49-F238E27FC236}">
                      <a16:creationId xmlns:a16="http://schemas.microsoft.com/office/drawing/2014/main" id="{263E39CA-6414-5275-209B-4AA0D4BBA281}"/>
                    </a:ext>
                  </a:extLst>
                </xdr:cNvPr>
                <xdr:cNvSpPr/>
              </xdr:nvSpPr>
              <xdr:spPr>
                <a:xfrm>
                  <a:off x="6211410" y="4008483"/>
                  <a:ext cx="104257" cy="109447"/>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nvGrpSpPr>
              <xdr:cNvPr id="73" name="Skupina 72">
                <a:extLst>
                  <a:ext uri="{FF2B5EF4-FFF2-40B4-BE49-F238E27FC236}">
                    <a16:creationId xmlns:a16="http://schemas.microsoft.com/office/drawing/2014/main" id="{3F6BEF31-6D70-D60A-61D0-4ECC5E30EEB3}"/>
                  </a:ext>
                </a:extLst>
              </xdr:cNvPr>
              <xdr:cNvGrpSpPr/>
            </xdr:nvGrpSpPr>
            <xdr:grpSpPr>
              <a:xfrm>
                <a:off x="3333621" y="5455921"/>
                <a:ext cx="226825" cy="497204"/>
                <a:chOff x="6050149" y="3902501"/>
                <a:chExt cx="309359" cy="724743"/>
              </a:xfrm>
            </xdr:grpSpPr>
            <xdr:sp macro="" textlink="">
              <xdr:nvSpPr>
                <xdr:cNvPr id="74" name="Rechteck 20">
                  <a:extLst>
                    <a:ext uri="{FF2B5EF4-FFF2-40B4-BE49-F238E27FC236}">
                      <a16:creationId xmlns:a16="http://schemas.microsoft.com/office/drawing/2014/main" id="{ECD2E524-CC6B-713A-4131-5B65A0CEF378}"/>
                    </a:ext>
                  </a:extLst>
                </xdr:cNvPr>
                <xdr:cNvSpPr/>
              </xdr:nvSpPr>
              <xdr:spPr>
                <a:xfrm rot="16200000">
                  <a:off x="5842457" y="4110193"/>
                  <a:ext cx="724743" cy="309359"/>
                </a:xfrm>
                <a:prstGeom prst="rect">
                  <a:avLst/>
                </a:prstGeom>
                <a:solidFill>
                  <a:schemeClr val="accent3">
                    <a:lumMod val="60000"/>
                    <a:lumOff val="4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5" name="Ellipse 23">
                  <a:extLst>
                    <a:ext uri="{FF2B5EF4-FFF2-40B4-BE49-F238E27FC236}">
                      <a16:creationId xmlns:a16="http://schemas.microsoft.com/office/drawing/2014/main" id="{0E1E07EC-DDD1-71C7-020C-5B2A8CED07BC}"/>
                    </a:ext>
                  </a:extLst>
                </xdr:cNvPr>
                <xdr:cNvSpPr/>
              </xdr:nvSpPr>
              <xdr:spPr>
                <a:xfrm>
                  <a:off x="6116338" y="4368189"/>
                  <a:ext cx="111896" cy="115189"/>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76" name="Ellipse 23">
                  <a:extLst>
                    <a:ext uri="{FF2B5EF4-FFF2-40B4-BE49-F238E27FC236}">
                      <a16:creationId xmlns:a16="http://schemas.microsoft.com/office/drawing/2014/main" id="{182D2EC3-154F-E875-63FD-4189D6559FC5}"/>
                    </a:ext>
                  </a:extLst>
                </xdr:cNvPr>
                <xdr:cNvSpPr/>
              </xdr:nvSpPr>
              <xdr:spPr>
                <a:xfrm>
                  <a:off x="6211410" y="4008483"/>
                  <a:ext cx="104257" cy="109447"/>
                </a:xfrm>
                <a:prstGeom prst="ellipse">
                  <a:avLst/>
                </a:prstGeom>
                <a:solidFill>
                  <a:srgbClr val="FF00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grpSp>
      <xdr:sp macro="" textlink="">
        <xdr:nvSpPr>
          <xdr:cNvPr id="65" name="Ovál 64">
            <a:extLst>
              <a:ext uri="{FF2B5EF4-FFF2-40B4-BE49-F238E27FC236}">
                <a16:creationId xmlns:a16="http://schemas.microsoft.com/office/drawing/2014/main" id="{5567CAF7-7FCD-ADE5-C5FE-C44FD6105271}"/>
              </a:ext>
            </a:extLst>
          </xdr:cNvPr>
          <xdr:cNvSpPr/>
        </xdr:nvSpPr>
        <xdr:spPr>
          <a:xfrm>
            <a:off x="3675959" y="7364267"/>
            <a:ext cx="77370" cy="74396"/>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sp macro="" textlink="">
        <xdr:nvSpPr>
          <xdr:cNvPr id="66" name="Ovál 65">
            <a:extLst>
              <a:ext uri="{FF2B5EF4-FFF2-40B4-BE49-F238E27FC236}">
                <a16:creationId xmlns:a16="http://schemas.microsoft.com/office/drawing/2014/main" id="{CB3F0143-B83D-C347-2531-C47F5E5AEF2C}"/>
              </a:ext>
            </a:extLst>
          </xdr:cNvPr>
          <xdr:cNvSpPr/>
        </xdr:nvSpPr>
        <xdr:spPr>
          <a:xfrm>
            <a:off x="4800986" y="7373792"/>
            <a:ext cx="75908" cy="74396"/>
          </a:xfrm>
          <a:prstGeom prst="ellipse">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grpSp>
    <xdr:clientData/>
  </xdr:twoCellAnchor>
  <xdr:twoCellAnchor editAs="oneCell">
    <xdr:from>
      <xdr:col>3</xdr:col>
      <xdr:colOff>116205</xdr:colOff>
      <xdr:row>0</xdr:row>
      <xdr:rowOff>28575</xdr:rowOff>
    </xdr:from>
    <xdr:to>
      <xdr:col>3</xdr:col>
      <xdr:colOff>2440305</xdr:colOff>
      <xdr:row>3</xdr:row>
      <xdr:rowOff>103193</xdr:rowOff>
    </xdr:to>
    <xdr:pic>
      <xdr:nvPicPr>
        <xdr:cNvPr id="84" name="Obrázek 83">
          <a:extLst>
            <a:ext uri="{FF2B5EF4-FFF2-40B4-BE49-F238E27FC236}">
              <a16:creationId xmlns:a16="http://schemas.microsoft.com/office/drawing/2014/main" id="{E2FC221A-D84F-4E78-87CE-491E9AF89824}"/>
            </a:ext>
          </a:extLst>
        </xdr:cNvPr>
        <xdr:cNvPicPr>
          <a:picLocks noChangeAspect="1"/>
        </xdr:cNvPicPr>
      </xdr:nvPicPr>
      <xdr:blipFill>
        <a:blip xmlns:r="http://schemas.openxmlformats.org/officeDocument/2006/relationships" r:embed="rId2"/>
        <a:stretch>
          <a:fillRect/>
        </a:stretch>
      </xdr:blipFill>
      <xdr:spPr>
        <a:xfrm>
          <a:off x="3602355" y="28575"/>
          <a:ext cx="2324100" cy="760418"/>
        </a:xfrm>
        <a:prstGeom prst="rect">
          <a:avLst/>
        </a:prstGeom>
      </xdr:spPr>
    </xdr:pic>
    <xdr:clientData/>
  </xdr:twoCellAnchor>
  <xdr:twoCellAnchor>
    <xdr:from>
      <xdr:col>3</xdr:col>
      <xdr:colOff>40005</xdr:colOff>
      <xdr:row>4</xdr:row>
      <xdr:rowOff>38100</xdr:rowOff>
    </xdr:from>
    <xdr:to>
      <xdr:col>3</xdr:col>
      <xdr:colOff>2019300</xdr:colOff>
      <xdr:row>17</xdr:row>
      <xdr:rowOff>0</xdr:rowOff>
    </xdr:to>
    <xdr:sp macro="" textlink="">
      <xdr:nvSpPr>
        <xdr:cNvPr id="85" name="Obdélník 84">
          <a:extLst>
            <a:ext uri="{FF2B5EF4-FFF2-40B4-BE49-F238E27FC236}">
              <a16:creationId xmlns:a16="http://schemas.microsoft.com/office/drawing/2014/main" id="{FC139AE5-F6DF-4F46-9D25-36754D810CAA}"/>
            </a:ext>
          </a:extLst>
        </xdr:cNvPr>
        <xdr:cNvSpPr/>
      </xdr:nvSpPr>
      <xdr:spPr>
        <a:xfrm>
          <a:off x="3644265" y="922020"/>
          <a:ext cx="1979295" cy="2491740"/>
        </a:xfrm>
        <a:prstGeom prst="rect">
          <a:avLst/>
        </a:prstGeom>
        <a:noFill/>
        <a:ln w="9525">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l"/>
          <a:r>
            <a:rPr lang="cs-CZ" sz="1200">
              <a:solidFill>
                <a:schemeClr val="tx1"/>
              </a:solidFill>
              <a:latin typeface="Calibri Light" panose="020F0302020204030204" pitchFamily="34" charset="0"/>
              <a:cs typeface="Calibri Light" panose="020F0302020204030204" pitchFamily="34" charset="0"/>
            </a:rPr>
            <a:t>Ukázky jednotlivých </a:t>
          </a:r>
          <a:r>
            <a:rPr lang="cs-CZ" sz="1200" baseline="0">
              <a:solidFill>
                <a:schemeClr val="tx1"/>
              </a:solidFill>
              <a:latin typeface="Calibri Light" panose="020F0302020204030204" pitchFamily="34" charset="0"/>
              <a:cs typeface="Calibri Light" panose="020F0302020204030204" pitchFamily="34" charset="0"/>
            </a:rPr>
            <a:t>typů 5 druhů </a:t>
          </a:r>
          <a:r>
            <a:rPr lang="cs-CZ" sz="1200" u="sng" baseline="0">
              <a:solidFill>
                <a:schemeClr val="tx1"/>
              </a:solidFill>
              <a:latin typeface="Calibri Light" panose="020F0302020204030204" pitchFamily="34" charset="0"/>
              <a:cs typeface="Calibri Light" panose="020F0302020204030204" pitchFamily="34" charset="0"/>
            </a:rPr>
            <a:t>kotvicích bodů</a:t>
          </a:r>
          <a:r>
            <a:rPr lang="cs-CZ" sz="1200" baseline="0">
              <a:solidFill>
                <a:schemeClr val="tx1"/>
              </a:solidFill>
              <a:latin typeface="Calibri Light" panose="020F0302020204030204" pitchFamily="34" charset="0"/>
              <a:cs typeface="Calibri Light" panose="020F0302020204030204" pitchFamily="34" charset="0"/>
            </a:rPr>
            <a:t>, které přenášení statické zatížení od otvorové výplně.</a:t>
          </a:r>
        </a:p>
        <a:p>
          <a:pPr algn="l"/>
          <a:endParaRPr lang="cs-CZ" sz="1200" baseline="0">
            <a:solidFill>
              <a:schemeClr val="tx1"/>
            </a:solidFill>
            <a:latin typeface="Calibri Light" panose="020F0302020204030204" pitchFamily="34" charset="0"/>
            <a:cs typeface="Calibri Light" panose="020F0302020204030204" pitchFamily="34" charset="0"/>
          </a:endParaRPr>
        </a:p>
        <a:p>
          <a:pPr algn="l"/>
          <a:r>
            <a:rPr lang="cs-CZ" sz="1200" baseline="0">
              <a:solidFill>
                <a:schemeClr val="tx1"/>
              </a:solidFill>
              <a:latin typeface="Calibri Light" panose="020F0302020204030204" pitchFamily="34" charset="0"/>
              <a:cs typeface="Calibri Light" panose="020F0302020204030204" pitchFamily="34" charset="0"/>
            </a:rPr>
            <a:t>Rozteče doplňkových šroubů:</a:t>
          </a:r>
        </a:p>
        <a:p>
          <a:pPr algn="l"/>
          <a:r>
            <a:rPr lang="cs-CZ" sz="1200" baseline="0">
              <a:solidFill>
                <a:schemeClr val="tx1"/>
              </a:solidFill>
              <a:latin typeface="Calibri Light" panose="020F0302020204030204" pitchFamily="34" charset="0"/>
              <a:cs typeface="Calibri Light" panose="020F0302020204030204" pitchFamily="34" charset="0"/>
            </a:rPr>
            <a:t>- spodní strana: max 400 mm</a:t>
          </a:r>
        </a:p>
        <a:p>
          <a:pPr algn="l"/>
          <a:r>
            <a:rPr lang="cs-CZ" sz="1200" baseline="0">
              <a:solidFill>
                <a:schemeClr val="tx1"/>
              </a:solidFill>
              <a:latin typeface="Calibri Light" panose="020F0302020204030204" pitchFamily="34" charset="0"/>
              <a:cs typeface="Calibri Light" panose="020F0302020204030204" pitchFamily="34" charset="0"/>
            </a:rPr>
            <a:t>- boční strany: max 600 mm</a:t>
          </a:r>
        </a:p>
        <a:p>
          <a:pPr algn="l"/>
          <a:r>
            <a:rPr lang="cs-CZ" sz="1200" baseline="0">
              <a:solidFill>
                <a:schemeClr val="tx1"/>
              </a:solidFill>
              <a:latin typeface="Calibri Light" panose="020F0302020204030204" pitchFamily="34" charset="0"/>
              <a:cs typeface="Calibri Light" panose="020F0302020204030204" pitchFamily="34" charset="0"/>
            </a:rPr>
            <a:t>- horní strana: max 600 mm</a:t>
          </a:r>
        </a:p>
        <a:p>
          <a:pPr algn="l"/>
          <a:endParaRPr lang="cs-CZ" sz="1200" baseline="0">
            <a:solidFill>
              <a:schemeClr val="tx1"/>
            </a:solidFill>
            <a:latin typeface="Calibri Light" panose="020F0302020204030204" pitchFamily="34" charset="0"/>
            <a:cs typeface="Calibri Light" panose="020F0302020204030204" pitchFamily="34" charset="0"/>
          </a:endParaRPr>
        </a:p>
        <a:p>
          <a:pPr algn="l"/>
          <a:endParaRPr lang="cs-CZ" sz="1200">
            <a:solidFill>
              <a:schemeClr val="tx1"/>
            </a:solidFill>
            <a:latin typeface="Calibri Light" panose="020F0302020204030204" pitchFamily="34" charset="0"/>
            <a:cs typeface="Calibri Light" panose="020F0302020204030204" pitchFamily="34" charset="0"/>
          </a:endParaRPr>
        </a:p>
      </xdr:txBody>
    </xdr:sp>
    <xdr:clientData/>
  </xdr:twoCellAnchor>
  <xdr:twoCellAnchor editAs="oneCell">
    <xdr:from>
      <xdr:col>1</xdr:col>
      <xdr:colOff>1558290</xdr:colOff>
      <xdr:row>11</xdr:row>
      <xdr:rowOff>86526</xdr:rowOff>
    </xdr:from>
    <xdr:to>
      <xdr:col>1</xdr:col>
      <xdr:colOff>2493645</xdr:colOff>
      <xdr:row>15</xdr:row>
      <xdr:rowOff>87202</xdr:rowOff>
    </xdr:to>
    <xdr:pic>
      <xdr:nvPicPr>
        <xdr:cNvPr id="86" name="Grafik 13" descr="Ein Bild, das Text, Screenshot, Rechteck, Diagramm enthält.&#10;&#10;Automatisch generierte Beschreibung">
          <a:extLst>
            <a:ext uri="{FF2B5EF4-FFF2-40B4-BE49-F238E27FC236}">
              <a16:creationId xmlns:a16="http://schemas.microsoft.com/office/drawing/2014/main" id="{58BFB615-A713-40ED-BEC4-FF98637F5DB0}"/>
            </a:ext>
          </a:extLst>
        </xdr:cNvPr>
        <xdr:cNvPicPr>
          <a:picLocks noChangeAspect="1"/>
        </xdr:cNvPicPr>
      </xdr:nvPicPr>
      <xdr:blipFill rotWithShape="1">
        <a:blip xmlns:r="http://schemas.openxmlformats.org/officeDocument/2006/relationships" r:embed="rId3"/>
        <a:srcRect l="8759" t="68903" r="57578" b="4425"/>
        <a:stretch/>
      </xdr:blipFill>
      <xdr:spPr>
        <a:xfrm>
          <a:off x="1786890" y="2324901"/>
          <a:ext cx="935355" cy="724576"/>
        </a:xfrm>
        <a:prstGeom prst="rect">
          <a:avLst/>
        </a:prstGeom>
      </xdr:spPr>
    </xdr:pic>
    <xdr:clientData/>
  </xdr:twoCellAnchor>
  <xdr:twoCellAnchor editAs="oneCell">
    <xdr:from>
      <xdr:col>1</xdr:col>
      <xdr:colOff>1544956</xdr:colOff>
      <xdr:row>25</xdr:row>
      <xdr:rowOff>124422</xdr:rowOff>
    </xdr:from>
    <xdr:to>
      <xdr:col>1</xdr:col>
      <xdr:colOff>2453640</xdr:colOff>
      <xdr:row>29</xdr:row>
      <xdr:rowOff>131097</xdr:rowOff>
    </xdr:to>
    <xdr:pic>
      <xdr:nvPicPr>
        <xdr:cNvPr id="87" name="Grafik 15" descr="Ein Bild, das Text, Screenshot, Rechteck, Display enthält.&#10;&#10;Automatisch generierte Beschreibung">
          <a:extLst>
            <a:ext uri="{FF2B5EF4-FFF2-40B4-BE49-F238E27FC236}">
              <a16:creationId xmlns:a16="http://schemas.microsoft.com/office/drawing/2014/main" id="{9548F8E9-EE89-408F-B86C-7984C14B7229}"/>
            </a:ext>
          </a:extLst>
        </xdr:cNvPr>
        <xdr:cNvPicPr>
          <a:picLocks noChangeAspect="1"/>
        </xdr:cNvPicPr>
      </xdr:nvPicPr>
      <xdr:blipFill rotWithShape="1">
        <a:blip xmlns:r="http://schemas.openxmlformats.org/officeDocument/2006/relationships" r:embed="rId4"/>
        <a:srcRect l="9359" t="67828" r="56200" b="4478"/>
        <a:stretch/>
      </xdr:blipFill>
      <xdr:spPr>
        <a:xfrm>
          <a:off x="1773556" y="4896447"/>
          <a:ext cx="908684" cy="730575"/>
        </a:xfrm>
        <a:prstGeom prst="rect">
          <a:avLst/>
        </a:prstGeom>
      </xdr:spPr>
    </xdr:pic>
    <xdr:clientData/>
  </xdr:twoCellAnchor>
  <xdr:twoCellAnchor editAs="oneCell">
    <xdr:from>
      <xdr:col>3</xdr:col>
      <xdr:colOff>1531620</xdr:colOff>
      <xdr:row>25</xdr:row>
      <xdr:rowOff>175259</xdr:rowOff>
    </xdr:from>
    <xdr:to>
      <xdr:col>3</xdr:col>
      <xdr:colOff>2428875</xdr:colOff>
      <xdr:row>29</xdr:row>
      <xdr:rowOff>161925</xdr:rowOff>
    </xdr:to>
    <xdr:pic>
      <xdr:nvPicPr>
        <xdr:cNvPr id="88" name="Grafik 14" descr="Ein Bild, das Text, Rechteck, Screenshot, Diagramm enthält.&#10;&#10;Automatisch generierte Beschreibung">
          <a:extLst>
            <a:ext uri="{FF2B5EF4-FFF2-40B4-BE49-F238E27FC236}">
              <a16:creationId xmlns:a16="http://schemas.microsoft.com/office/drawing/2014/main" id="{F64A1BDF-CDD8-47F4-B4EC-7457BEB8E00A}"/>
            </a:ext>
          </a:extLst>
        </xdr:cNvPr>
        <xdr:cNvPicPr>
          <a:picLocks noChangeAspect="1"/>
        </xdr:cNvPicPr>
      </xdr:nvPicPr>
      <xdr:blipFill rotWithShape="1">
        <a:blip xmlns:r="http://schemas.openxmlformats.org/officeDocument/2006/relationships" r:embed="rId5"/>
        <a:srcRect l="9914" t="70257" r="55647" b="2962"/>
        <a:stretch/>
      </xdr:blipFill>
      <xdr:spPr>
        <a:xfrm>
          <a:off x="5017770" y="4947284"/>
          <a:ext cx="897255" cy="710566"/>
        </a:xfrm>
        <a:prstGeom prst="rect">
          <a:avLst/>
        </a:prstGeom>
      </xdr:spPr>
    </xdr:pic>
    <xdr:clientData/>
  </xdr:twoCellAnchor>
  <xdr:twoCellAnchor editAs="oneCell">
    <xdr:from>
      <xdr:col>1</xdr:col>
      <xdr:colOff>1531619</xdr:colOff>
      <xdr:row>39</xdr:row>
      <xdr:rowOff>121918</xdr:rowOff>
    </xdr:from>
    <xdr:to>
      <xdr:col>1</xdr:col>
      <xdr:colOff>2442145</xdr:colOff>
      <xdr:row>44</xdr:row>
      <xdr:rowOff>11429</xdr:rowOff>
    </xdr:to>
    <xdr:pic>
      <xdr:nvPicPr>
        <xdr:cNvPr id="89" name="Grafik 16" descr="Ein Bild, das Text, Screenshot, Diagramm, Rechteck enthält.&#10;&#10;Automatisch generierte Beschreibung">
          <a:extLst>
            <a:ext uri="{FF2B5EF4-FFF2-40B4-BE49-F238E27FC236}">
              <a16:creationId xmlns:a16="http://schemas.microsoft.com/office/drawing/2014/main" id="{D756A61D-E575-4AC3-B6D8-FE10B435D912}"/>
            </a:ext>
          </a:extLst>
        </xdr:cNvPr>
        <xdr:cNvPicPr>
          <a:picLocks noChangeAspect="1"/>
        </xdr:cNvPicPr>
      </xdr:nvPicPr>
      <xdr:blipFill rotWithShape="1">
        <a:blip xmlns:r="http://schemas.openxmlformats.org/officeDocument/2006/relationships" r:embed="rId6"/>
        <a:srcRect l="10878" t="66531" r="53710" b="4301"/>
        <a:stretch/>
      </xdr:blipFill>
      <xdr:spPr>
        <a:xfrm>
          <a:off x="1760219" y="7427593"/>
          <a:ext cx="910526" cy="794386"/>
        </a:xfrm>
        <a:prstGeom prst="rect">
          <a:avLst/>
        </a:prstGeom>
      </xdr:spPr>
    </xdr:pic>
    <xdr:clientData/>
  </xdr:twoCellAnchor>
  <xdr:twoCellAnchor editAs="oneCell">
    <xdr:from>
      <xdr:col>3</xdr:col>
      <xdr:colOff>1531621</xdr:colOff>
      <xdr:row>39</xdr:row>
      <xdr:rowOff>133671</xdr:rowOff>
    </xdr:from>
    <xdr:to>
      <xdr:col>3</xdr:col>
      <xdr:colOff>2438400</xdr:colOff>
      <xdr:row>44</xdr:row>
      <xdr:rowOff>11656</xdr:rowOff>
    </xdr:to>
    <xdr:pic>
      <xdr:nvPicPr>
        <xdr:cNvPr id="90" name="Grafik 17">
          <a:extLst>
            <a:ext uri="{FF2B5EF4-FFF2-40B4-BE49-F238E27FC236}">
              <a16:creationId xmlns:a16="http://schemas.microsoft.com/office/drawing/2014/main" id="{D889D8A4-68B9-4EC3-8797-1B3DCE2FA0B9}"/>
            </a:ext>
          </a:extLst>
        </xdr:cNvPr>
        <xdr:cNvPicPr>
          <a:picLocks noChangeAspect="1"/>
        </xdr:cNvPicPr>
      </xdr:nvPicPr>
      <xdr:blipFill rotWithShape="1">
        <a:blip xmlns:r="http://schemas.openxmlformats.org/officeDocument/2006/relationships" r:embed="rId7"/>
        <a:srcRect l="10318" t="69342" r="55140" b="3742"/>
        <a:stretch/>
      </xdr:blipFill>
      <xdr:spPr>
        <a:xfrm>
          <a:off x="5017771" y="7439346"/>
          <a:ext cx="906779" cy="782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487680</xdr:colOff>
      <xdr:row>0</xdr:row>
      <xdr:rowOff>0</xdr:rowOff>
    </xdr:from>
    <xdr:to>
      <xdr:col>3</xdr:col>
      <xdr:colOff>1240155</xdr:colOff>
      <xdr:row>1</xdr:row>
      <xdr:rowOff>129863</xdr:rowOff>
    </xdr:to>
    <xdr:pic>
      <xdr:nvPicPr>
        <xdr:cNvPr id="2" name="Obrázek 1">
          <a:extLst>
            <a:ext uri="{FF2B5EF4-FFF2-40B4-BE49-F238E27FC236}">
              <a16:creationId xmlns:a16="http://schemas.microsoft.com/office/drawing/2014/main" id="{6BB15801-8FCD-45D0-A878-FE8FF555C2BE}"/>
            </a:ext>
          </a:extLst>
        </xdr:cNvPr>
        <xdr:cNvPicPr>
          <a:picLocks noChangeAspect="1"/>
        </xdr:cNvPicPr>
      </xdr:nvPicPr>
      <xdr:blipFill>
        <a:blip xmlns:r="http://schemas.openxmlformats.org/officeDocument/2006/relationships" r:embed="rId1"/>
        <a:stretch>
          <a:fillRect/>
        </a:stretch>
      </xdr:blipFill>
      <xdr:spPr>
        <a:xfrm>
          <a:off x="3970020" y="0"/>
          <a:ext cx="1960245" cy="6251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876748</xdr:colOff>
      <xdr:row>7</xdr:row>
      <xdr:rowOff>63312</xdr:rowOff>
    </xdr:from>
    <xdr:to>
      <xdr:col>8</xdr:col>
      <xdr:colOff>131444</xdr:colOff>
      <xdr:row>7</xdr:row>
      <xdr:rowOff>121919</xdr:rowOff>
    </xdr:to>
    <xdr:sp macro="" textlink="">
      <xdr:nvSpPr>
        <xdr:cNvPr id="202" name="Obdélník 201">
          <a:extLst>
            <a:ext uri="{FF2B5EF4-FFF2-40B4-BE49-F238E27FC236}">
              <a16:creationId xmlns:a16="http://schemas.microsoft.com/office/drawing/2014/main" id="{B9DFABAA-1FE9-4D68-B1F9-EEF2B42B0982}"/>
            </a:ext>
          </a:extLst>
        </xdr:cNvPr>
        <xdr:cNvSpPr/>
      </xdr:nvSpPr>
      <xdr:spPr>
        <a:xfrm>
          <a:off x="7163248" y="1330137"/>
          <a:ext cx="245296" cy="5860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xdr:row>
      <xdr:rowOff>53787</xdr:rowOff>
    </xdr:from>
    <xdr:to>
      <xdr:col>8</xdr:col>
      <xdr:colOff>1078229</xdr:colOff>
      <xdr:row>7</xdr:row>
      <xdr:rowOff>112394</xdr:rowOff>
    </xdr:to>
    <xdr:sp macro="" textlink="">
      <xdr:nvSpPr>
        <xdr:cNvPr id="206" name="Obdélník 205">
          <a:extLst>
            <a:ext uri="{FF2B5EF4-FFF2-40B4-BE49-F238E27FC236}">
              <a16:creationId xmlns:a16="http://schemas.microsoft.com/office/drawing/2014/main" id="{69B196AB-EDC1-4990-95A7-4A9F08E4F403}"/>
            </a:ext>
          </a:extLst>
        </xdr:cNvPr>
        <xdr:cNvSpPr/>
      </xdr:nvSpPr>
      <xdr:spPr>
        <a:xfrm>
          <a:off x="8070028" y="1320612"/>
          <a:ext cx="285301" cy="5860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24</xdr:row>
      <xdr:rowOff>48072</xdr:rowOff>
    </xdr:from>
    <xdr:to>
      <xdr:col>8</xdr:col>
      <xdr:colOff>135254</xdr:colOff>
      <xdr:row>24</xdr:row>
      <xdr:rowOff>114299</xdr:rowOff>
    </xdr:to>
    <xdr:sp macro="" textlink="">
      <xdr:nvSpPr>
        <xdr:cNvPr id="207" name="Obdélník 206">
          <a:extLst>
            <a:ext uri="{FF2B5EF4-FFF2-40B4-BE49-F238E27FC236}">
              <a16:creationId xmlns:a16="http://schemas.microsoft.com/office/drawing/2014/main" id="{B7AE9947-DA99-4192-8279-ED93AAFAEB95}"/>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24</xdr:row>
      <xdr:rowOff>53787</xdr:rowOff>
    </xdr:from>
    <xdr:to>
      <xdr:col>8</xdr:col>
      <xdr:colOff>1078229</xdr:colOff>
      <xdr:row>24</xdr:row>
      <xdr:rowOff>112394</xdr:rowOff>
    </xdr:to>
    <xdr:sp macro="" textlink="">
      <xdr:nvSpPr>
        <xdr:cNvPr id="208" name="Obdélník 207">
          <a:extLst>
            <a:ext uri="{FF2B5EF4-FFF2-40B4-BE49-F238E27FC236}">
              <a16:creationId xmlns:a16="http://schemas.microsoft.com/office/drawing/2014/main" id="{BD34F49C-C0D3-4FCD-ACCF-1B4AB235F97B}"/>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40</xdr:row>
      <xdr:rowOff>48072</xdr:rowOff>
    </xdr:from>
    <xdr:to>
      <xdr:col>8</xdr:col>
      <xdr:colOff>135254</xdr:colOff>
      <xdr:row>40</xdr:row>
      <xdr:rowOff>114299</xdr:rowOff>
    </xdr:to>
    <xdr:sp macro="" textlink="">
      <xdr:nvSpPr>
        <xdr:cNvPr id="209" name="Obdélník 208">
          <a:extLst>
            <a:ext uri="{FF2B5EF4-FFF2-40B4-BE49-F238E27FC236}">
              <a16:creationId xmlns:a16="http://schemas.microsoft.com/office/drawing/2014/main" id="{B9014F1A-96A7-4DC8-8D43-D8607D80EA8E}"/>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40</xdr:row>
      <xdr:rowOff>53787</xdr:rowOff>
    </xdr:from>
    <xdr:to>
      <xdr:col>8</xdr:col>
      <xdr:colOff>1078229</xdr:colOff>
      <xdr:row>40</xdr:row>
      <xdr:rowOff>112394</xdr:rowOff>
    </xdr:to>
    <xdr:sp macro="" textlink="">
      <xdr:nvSpPr>
        <xdr:cNvPr id="210" name="Obdélník 209">
          <a:extLst>
            <a:ext uri="{FF2B5EF4-FFF2-40B4-BE49-F238E27FC236}">
              <a16:creationId xmlns:a16="http://schemas.microsoft.com/office/drawing/2014/main" id="{D8DCF06D-2E28-4DEA-A8D5-CC72BD8BB56D}"/>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57</xdr:row>
      <xdr:rowOff>48072</xdr:rowOff>
    </xdr:from>
    <xdr:to>
      <xdr:col>8</xdr:col>
      <xdr:colOff>135254</xdr:colOff>
      <xdr:row>57</xdr:row>
      <xdr:rowOff>114299</xdr:rowOff>
    </xdr:to>
    <xdr:sp macro="" textlink="">
      <xdr:nvSpPr>
        <xdr:cNvPr id="211" name="Obdélník 210">
          <a:extLst>
            <a:ext uri="{FF2B5EF4-FFF2-40B4-BE49-F238E27FC236}">
              <a16:creationId xmlns:a16="http://schemas.microsoft.com/office/drawing/2014/main" id="{543FC1EC-7BE4-4294-8286-BFEDF1E2D6F6}"/>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57</xdr:row>
      <xdr:rowOff>53787</xdr:rowOff>
    </xdr:from>
    <xdr:to>
      <xdr:col>8</xdr:col>
      <xdr:colOff>1078229</xdr:colOff>
      <xdr:row>57</xdr:row>
      <xdr:rowOff>112394</xdr:rowOff>
    </xdr:to>
    <xdr:sp macro="" textlink="">
      <xdr:nvSpPr>
        <xdr:cNvPr id="212" name="Obdélník 211">
          <a:extLst>
            <a:ext uri="{FF2B5EF4-FFF2-40B4-BE49-F238E27FC236}">
              <a16:creationId xmlns:a16="http://schemas.microsoft.com/office/drawing/2014/main" id="{C0C9640B-F910-4D26-A1A9-06B2F9EA6328}"/>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73</xdr:row>
      <xdr:rowOff>48072</xdr:rowOff>
    </xdr:from>
    <xdr:to>
      <xdr:col>8</xdr:col>
      <xdr:colOff>135254</xdr:colOff>
      <xdr:row>73</xdr:row>
      <xdr:rowOff>114299</xdr:rowOff>
    </xdr:to>
    <xdr:sp macro="" textlink="">
      <xdr:nvSpPr>
        <xdr:cNvPr id="213" name="Obdélník 212">
          <a:extLst>
            <a:ext uri="{FF2B5EF4-FFF2-40B4-BE49-F238E27FC236}">
              <a16:creationId xmlns:a16="http://schemas.microsoft.com/office/drawing/2014/main" id="{4BCB34A8-3968-4057-BE76-63B3D1DA1EC6}"/>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73</xdr:row>
      <xdr:rowOff>53787</xdr:rowOff>
    </xdr:from>
    <xdr:to>
      <xdr:col>8</xdr:col>
      <xdr:colOff>1078229</xdr:colOff>
      <xdr:row>73</xdr:row>
      <xdr:rowOff>112394</xdr:rowOff>
    </xdr:to>
    <xdr:sp macro="" textlink="">
      <xdr:nvSpPr>
        <xdr:cNvPr id="214" name="Obdélník 213">
          <a:extLst>
            <a:ext uri="{FF2B5EF4-FFF2-40B4-BE49-F238E27FC236}">
              <a16:creationId xmlns:a16="http://schemas.microsoft.com/office/drawing/2014/main" id="{43EE126F-1984-46FA-8DFA-ADE594403C27}"/>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90</xdr:row>
      <xdr:rowOff>48072</xdr:rowOff>
    </xdr:from>
    <xdr:to>
      <xdr:col>8</xdr:col>
      <xdr:colOff>135254</xdr:colOff>
      <xdr:row>90</xdr:row>
      <xdr:rowOff>114299</xdr:rowOff>
    </xdr:to>
    <xdr:sp macro="" textlink="">
      <xdr:nvSpPr>
        <xdr:cNvPr id="215" name="Obdélník 214">
          <a:extLst>
            <a:ext uri="{FF2B5EF4-FFF2-40B4-BE49-F238E27FC236}">
              <a16:creationId xmlns:a16="http://schemas.microsoft.com/office/drawing/2014/main" id="{4452E1E2-3118-468F-86B8-02C492D2F74F}"/>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90</xdr:row>
      <xdr:rowOff>53787</xdr:rowOff>
    </xdr:from>
    <xdr:to>
      <xdr:col>8</xdr:col>
      <xdr:colOff>1078229</xdr:colOff>
      <xdr:row>90</xdr:row>
      <xdr:rowOff>112394</xdr:rowOff>
    </xdr:to>
    <xdr:sp macro="" textlink="">
      <xdr:nvSpPr>
        <xdr:cNvPr id="216" name="Obdélník 215">
          <a:extLst>
            <a:ext uri="{FF2B5EF4-FFF2-40B4-BE49-F238E27FC236}">
              <a16:creationId xmlns:a16="http://schemas.microsoft.com/office/drawing/2014/main" id="{86612E84-4B8E-45DA-BE19-581941ECD31B}"/>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106</xdr:row>
      <xdr:rowOff>48072</xdr:rowOff>
    </xdr:from>
    <xdr:to>
      <xdr:col>8</xdr:col>
      <xdr:colOff>135254</xdr:colOff>
      <xdr:row>106</xdr:row>
      <xdr:rowOff>114299</xdr:rowOff>
    </xdr:to>
    <xdr:sp macro="" textlink="">
      <xdr:nvSpPr>
        <xdr:cNvPr id="217" name="Obdélník 216">
          <a:extLst>
            <a:ext uri="{FF2B5EF4-FFF2-40B4-BE49-F238E27FC236}">
              <a16:creationId xmlns:a16="http://schemas.microsoft.com/office/drawing/2014/main" id="{F2E65009-6B10-4AC4-A2D9-6BD7ED66E8A9}"/>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106</xdr:row>
      <xdr:rowOff>53787</xdr:rowOff>
    </xdr:from>
    <xdr:to>
      <xdr:col>8</xdr:col>
      <xdr:colOff>1078229</xdr:colOff>
      <xdr:row>106</xdr:row>
      <xdr:rowOff>112394</xdr:rowOff>
    </xdr:to>
    <xdr:sp macro="" textlink="">
      <xdr:nvSpPr>
        <xdr:cNvPr id="218" name="Obdélník 217">
          <a:extLst>
            <a:ext uri="{FF2B5EF4-FFF2-40B4-BE49-F238E27FC236}">
              <a16:creationId xmlns:a16="http://schemas.microsoft.com/office/drawing/2014/main" id="{49F6BA35-AA6D-47C0-ABF5-1B73124FBE3C}"/>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123</xdr:row>
      <xdr:rowOff>48072</xdr:rowOff>
    </xdr:from>
    <xdr:to>
      <xdr:col>8</xdr:col>
      <xdr:colOff>135254</xdr:colOff>
      <xdr:row>123</xdr:row>
      <xdr:rowOff>114299</xdr:rowOff>
    </xdr:to>
    <xdr:sp macro="" textlink="">
      <xdr:nvSpPr>
        <xdr:cNvPr id="219" name="Obdélník 218">
          <a:extLst>
            <a:ext uri="{FF2B5EF4-FFF2-40B4-BE49-F238E27FC236}">
              <a16:creationId xmlns:a16="http://schemas.microsoft.com/office/drawing/2014/main" id="{FC42E409-4174-480F-ADC7-7692BFEA5C73}"/>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123</xdr:row>
      <xdr:rowOff>53787</xdr:rowOff>
    </xdr:from>
    <xdr:to>
      <xdr:col>8</xdr:col>
      <xdr:colOff>1078229</xdr:colOff>
      <xdr:row>123</xdr:row>
      <xdr:rowOff>112394</xdr:rowOff>
    </xdr:to>
    <xdr:sp macro="" textlink="">
      <xdr:nvSpPr>
        <xdr:cNvPr id="220" name="Obdélník 219">
          <a:extLst>
            <a:ext uri="{FF2B5EF4-FFF2-40B4-BE49-F238E27FC236}">
              <a16:creationId xmlns:a16="http://schemas.microsoft.com/office/drawing/2014/main" id="{BBA95BC2-6E8A-487C-B8E1-B69B0BF7A4C0}"/>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139</xdr:row>
      <xdr:rowOff>48072</xdr:rowOff>
    </xdr:from>
    <xdr:to>
      <xdr:col>8</xdr:col>
      <xdr:colOff>135254</xdr:colOff>
      <xdr:row>139</xdr:row>
      <xdr:rowOff>114299</xdr:rowOff>
    </xdr:to>
    <xdr:sp macro="" textlink="">
      <xdr:nvSpPr>
        <xdr:cNvPr id="221" name="Obdélník 220">
          <a:extLst>
            <a:ext uri="{FF2B5EF4-FFF2-40B4-BE49-F238E27FC236}">
              <a16:creationId xmlns:a16="http://schemas.microsoft.com/office/drawing/2014/main" id="{1023ED4E-91DA-4ECB-BA60-90A881D78BC0}"/>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139</xdr:row>
      <xdr:rowOff>53787</xdr:rowOff>
    </xdr:from>
    <xdr:to>
      <xdr:col>8</xdr:col>
      <xdr:colOff>1078229</xdr:colOff>
      <xdr:row>139</xdr:row>
      <xdr:rowOff>112394</xdr:rowOff>
    </xdr:to>
    <xdr:sp macro="" textlink="">
      <xdr:nvSpPr>
        <xdr:cNvPr id="222" name="Obdélník 221">
          <a:extLst>
            <a:ext uri="{FF2B5EF4-FFF2-40B4-BE49-F238E27FC236}">
              <a16:creationId xmlns:a16="http://schemas.microsoft.com/office/drawing/2014/main" id="{CFFEB013-447E-4725-B1E5-31A80E4D92A6}"/>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156</xdr:row>
      <xdr:rowOff>48072</xdr:rowOff>
    </xdr:from>
    <xdr:to>
      <xdr:col>8</xdr:col>
      <xdr:colOff>135254</xdr:colOff>
      <xdr:row>156</xdr:row>
      <xdr:rowOff>114299</xdr:rowOff>
    </xdr:to>
    <xdr:sp macro="" textlink="">
      <xdr:nvSpPr>
        <xdr:cNvPr id="223" name="Obdélník 222">
          <a:extLst>
            <a:ext uri="{FF2B5EF4-FFF2-40B4-BE49-F238E27FC236}">
              <a16:creationId xmlns:a16="http://schemas.microsoft.com/office/drawing/2014/main" id="{B0E02C40-DEC1-4721-900F-F9A72FE9121D}"/>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156</xdr:row>
      <xdr:rowOff>53787</xdr:rowOff>
    </xdr:from>
    <xdr:to>
      <xdr:col>8</xdr:col>
      <xdr:colOff>1078229</xdr:colOff>
      <xdr:row>156</xdr:row>
      <xdr:rowOff>112394</xdr:rowOff>
    </xdr:to>
    <xdr:sp macro="" textlink="">
      <xdr:nvSpPr>
        <xdr:cNvPr id="224" name="Obdélník 223">
          <a:extLst>
            <a:ext uri="{FF2B5EF4-FFF2-40B4-BE49-F238E27FC236}">
              <a16:creationId xmlns:a16="http://schemas.microsoft.com/office/drawing/2014/main" id="{20E3C327-B3F1-4AF3-AC05-95C6B2ADC7C9}"/>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172</xdr:row>
      <xdr:rowOff>48072</xdr:rowOff>
    </xdr:from>
    <xdr:to>
      <xdr:col>8</xdr:col>
      <xdr:colOff>135254</xdr:colOff>
      <xdr:row>172</xdr:row>
      <xdr:rowOff>114299</xdr:rowOff>
    </xdr:to>
    <xdr:sp macro="" textlink="">
      <xdr:nvSpPr>
        <xdr:cNvPr id="225" name="Obdélník 224">
          <a:extLst>
            <a:ext uri="{FF2B5EF4-FFF2-40B4-BE49-F238E27FC236}">
              <a16:creationId xmlns:a16="http://schemas.microsoft.com/office/drawing/2014/main" id="{628A2E3F-2BF6-46B2-A67C-3882F84F9538}"/>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172</xdr:row>
      <xdr:rowOff>53787</xdr:rowOff>
    </xdr:from>
    <xdr:to>
      <xdr:col>8</xdr:col>
      <xdr:colOff>1078229</xdr:colOff>
      <xdr:row>172</xdr:row>
      <xdr:rowOff>112394</xdr:rowOff>
    </xdr:to>
    <xdr:sp macro="" textlink="">
      <xdr:nvSpPr>
        <xdr:cNvPr id="226" name="Obdélník 225">
          <a:extLst>
            <a:ext uri="{FF2B5EF4-FFF2-40B4-BE49-F238E27FC236}">
              <a16:creationId xmlns:a16="http://schemas.microsoft.com/office/drawing/2014/main" id="{28B7BDF5-042C-471E-9F7E-7104F86DC12C}"/>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189</xdr:row>
      <xdr:rowOff>48072</xdr:rowOff>
    </xdr:from>
    <xdr:to>
      <xdr:col>8</xdr:col>
      <xdr:colOff>135254</xdr:colOff>
      <xdr:row>189</xdr:row>
      <xdr:rowOff>114299</xdr:rowOff>
    </xdr:to>
    <xdr:sp macro="" textlink="">
      <xdr:nvSpPr>
        <xdr:cNvPr id="227" name="Obdélník 226">
          <a:extLst>
            <a:ext uri="{FF2B5EF4-FFF2-40B4-BE49-F238E27FC236}">
              <a16:creationId xmlns:a16="http://schemas.microsoft.com/office/drawing/2014/main" id="{E20DA160-6272-48EE-A179-AA26F83BF111}"/>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189</xdr:row>
      <xdr:rowOff>53787</xdr:rowOff>
    </xdr:from>
    <xdr:to>
      <xdr:col>8</xdr:col>
      <xdr:colOff>1078229</xdr:colOff>
      <xdr:row>189</xdr:row>
      <xdr:rowOff>112394</xdr:rowOff>
    </xdr:to>
    <xdr:sp macro="" textlink="">
      <xdr:nvSpPr>
        <xdr:cNvPr id="228" name="Obdélník 227">
          <a:extLst>
            <a:ext uri="{FF2B5EF4-FFF2-40B4-BE49-F238E27FC236}">
              <a16:creationId xmlns:a16="http://schemas.microsoft.com/office/drawing/2014/main" id="{FBDD4208-2BF7-4C0A-B840-7C9CD24AF23B}"/>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205</xdr:row>
      <xdr:rowOff>48072</xdr:rowOff>
    </xdr:from>
    <xdr:to>
      <xdr:col>8</xdr:col>
      <xdr:colOff>135254</xdr:colOff>
      <xdr:row>205</xdr:row>
      <xdr:rowOff>114299</xdr:rowOff>
    </xdr:to>
    <xdr:sp macro="" textlink="">
      <xdr:nvSpPr>
        <xdr:cNvPr id="229" name="Obdélník 228">
          <a:extLst>
            <a:ext uri="{FF2B5EF4-FFF2-40B4-BE49-F238E27FC236}">
              <a16:creationId xmlns:a16="http://schemas.microsoft.com/office/drawing/2014/main" id="{B08EADF7-C991-4615-BFFF-AF06B4AE52EC}"/>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205</xdr:row>
      <xdr:rowOff>53787</xdr:rowOff>
    </xdr:from>
    <xdr:to>
      <xdr:col>8</xdr:col>
      <xdr:colOff>1078229</xdr:colOff>
      <xdr:row>205</xdr:row>
      <xdr:rowOff>112394</xdr:rowOff>
    </xdr:to>
    <xdr:sp macro="" textlink="">
      <xdr:nvSpPr>
        <xdr:cNvPr id="230" name="Obdélník 229">
          <a:extLst>
            <a:ext uri="{FF2B5EF4-FFF2-40B4-BE49-F238E27FC236}">
              <a16:creationId xmlns:a16="http://schemas.microsoft.com/office/drawing/2014/main" id="{37D3BD75-5B26-4388-9292-4B215C72FBDA}"/>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222</xdr:row>
      <xdr:rowOff>48072</xdr:rowOff>
    </xdr:from>
    <xdr:to>
      <xdr:col>8</xdr:col>
      <xdr:colOff>135254</xdr:colOff>
      <xdr:row>222</xdr:row>
      <xdr:rowOff>114299</xdr:rowOff>
    </xdr:to>
    <xdr:sp macro="" textlink="">
      <xdr:nvSpPr>
        <xdr:cNvPr id="231" name="Obdélník 230">
          <a:extLst>
            <a:ext uri="{FF2B5EF4-FFF2-40B4-BE49-F238E27FC236}">
              <a16:creationId xmlns:a16="http://schemas.microsoft.com/office/drawing/2014/main" id="{E207B065-353C-4AC2-B51B-267CA19C1E89}"/>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222</xdr:row>
      <xdr:rowOff>53787</xdr:rowOff>
    </xdr:from>
    <xdr:to>
      <xdr:col>8</xdr:col>
      <xdr:colOff>1078229</xdr:colOff>
      <xdr:row>222</xdr:row>
      <xdr:rowOff>112394</xdr:rowOff>
    </xdr:to>
    <xdr:sp macro="" textlink="">
      <xdr:nvSpPr>
        <xdr:cNvPr id="232" name="Obdélník 231">
          <a:extLst>
            <a:ext uri="{FF2B5EF4-FFF2-40B4-BE49-F238E27FC236}">
              <a16:creationId xmlns:a16="http://schemas.microsoft.com/office/drawing/2014/main" id="{949FE34B-702A-448A-B6F4-21121E031D6F}"/>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238</xdr:row>
      <xdr:rowOff>48072</xdr:rowOff>
    </xdr:from>
    <xdr:to>
      <xdr:col>8</xdr:col>
      <xdr:colOff>135254</xdr:colOff>
      <xdr:row>238</xdr:row>
      <xdr:rowOff>114299</xdr:rowOff>
    </xdr:to>
    <xdr:sp macro="" textlink="">
      <xdr:nvSpPr>
        <xdr:cNvPr id="233" name="Obdélník 232">
          <a:extLst>
            <a:ext uri="{FF2B5EF4-FFF2-40B4-BE49-F238E27FC236}">
              <a16:creationId xmlns:a16="http://schemas.microsoft.com/office/drawing/2014/main" id="{4CDCAE64-2FD5-42C4-B2B1-817650F8B98B}"/>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238</xdr:row>
      <xdr:rowOff>53787</xdr:rowOff>
    </xdr:from>
    <xdr:to>
      <xdr:col>8</xdr:col>
      <xdr:colOff>1078229</xdr:colOff>
      <xdr:row>238</xdr:row>
      <xdr:rowOff>112394</xdr:rowOff>
    </xdr:to>
    <xdr:sp macro="" textlink="">
      <xdr:nvSpPr>
        <xdr:cNvPr id="234" name="Obdélník 233">
          <a:extLst>
            <a:ext uri="{FF2B5EF4-FFF2-40B4-BE49-F238E27FC236}">
              <a16:creationId xmlns:a16="http://schemas.microsoft.com/office/drawing/2014/main" id="{9AA1BDC6-EF28-4C73-84B7-0166074CCD6B}"/>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255</xdr:row>
      <xdr:rowOff>48072</xdr:rowOff>
    </xdr:from>
    <xdr:to>
      <xdr:col>8</xdr:col>
      <xdr:colOff>135254</xdr:colOff>
      <xdr:row>255</xdr:row>
      <xdr:rowOff>114299</xdr:rowOff>
    </xdr:to>
    <xdr:sp macro="" textlink="">
      <xdr:nvSpPr>
        <xdr:cNvPr id="235" name="Obdélník 234">
          <a:extLst>
            <a:ext uri="{FF2B5EF4-FFF2-40B4-BE49-F238E27FC236}">
              <a16:creationId xmlns:a16="http://schemas.microsoft.com/office/drawing/2014/main" id="{99EC8927-6E3E-4B4E-B9E0-1CE8C7941338}"/>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255</xdr:row>
      <xdr:rowOff>53787</xdr:rowOff>
    </xdr:from>
    <xdr:to>
      <xdr:col>8</xdr:col>
      <xdr:colOff>1078229</xdr:colOff>
      <xdr:row>255</xdr:row>
      <xdr:rowOff>112394</xdr:rowOff>
    </xdr:to>
    <xdr:sp macro="" textlink="">
      <xdr:nvSpPr>
        <xdr:cNvPr id="236" name="Obdélník 235">
          <a:extLst>
            <a:ext uri="{FF2B5EF4-FFF2-40B4-BE49-F238E27FC236}">
              <a16:creationId xmlns:a16="http://schemas.microsoft.com/office/drawing/2014/main" id="{D93BB5B5-615C-4C83-8813-1AB61EE92105}"/>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271</xdr:row>
      <xdr:rowOff>48072</xdr:rowOff>
    </xdr:from>
    <xdr:to>
      <xdr:col>8</xdr:col>
      <xdr:colOff>135254</xdr:colOff>
      <xdr:row>271</xdr:row>
      <xdr:rowOff>114299</xdr:rowOff>
    </xdr:to>
    <xdr:sp macro="" textlink="">
      <xdr:nvSpPr>
        <xdr:cNvPr id="237" name="Obdélník 236">
          <a:extLst>
            <a:ext uri="{FF2B5EF4-FFF2-40B4-BE49-F238E27FC236}">
              <a16:creationId xmlns:a16="http://schemas.microsoft.com/office/drawing/2014/main" id="{69A8D00D-BDF4-4714-9FA9-11A650651E75}"/>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271</xdr:row>
      <xdr:rowOff>53787</xdr:rowOff>
    </xdr:from>
    <xdr:to>
      <xdr:col>8</xdr:col>
      <xdr:colOff>1078229</xdr:colOff>
      <xdr:row>271</xdr:row>
      <xdr:rowOff>112394</xdr:rowOff>
    </xdr:to>
    <xdr:sp macro="" textlink="">
      <xdr:nvSpPr>
        <xdr:cNvPr id="238" name="Obdélník 237">
          <a:extLst>
            <a:ext uri="{FF2B5EF4-FFF2-40B4-BE49-F238E27FC236}">
              <a16:creationId xmlns:a16="http://schemas.microsoft.com/office/drawing/2014/main" id="{51C305EC-214B-4D8B-B876-74767F8BD118}"/>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288</xdr:row>
      <xdr:rowOff>48072</xdr:rowOff>
    </xdr:from>
    <xdr:to>
      <xdr:col>8</xdr:col>
      <xdr:colOff>135254</xdr:colOff>
      <xdr:row>288</xdr:row>
      <xdr:rowOff>114299</xdr:rowOff>
    </xdr:to>
    <xdr:sp macro="" textlink="">
      <xdr:nvSpPr>
        <xdr:cNvPr id="239" name="Obdélník 238">
          <a:extLst>
            <a:ext uri="{FF2B5EF4-FFF2-40B4-BE49-F238E27FC236}">
              <a16:creationId xmlns:a16="http://schemas.microsoft.com/office/drawing/2014/main" id="{691B4273-073C-4693-9D5F-4B180D82AA4C}"/>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288</xdr:row>
      <xdr:rowOff>53787</xdr:rowOff>
    </xdr:from>
    <xdr:to>
      <xdr:col>8</xdr:col>
      <xdr:colOff>1078229</xdr:colOff>
      <xdr:row>288</xdr:row>
      <xdr:rowOff>112394</xdr:rowOff>
    </xdr:to>
    <xdr:sp macro="" textlink="">
      <xdr:nvSpPr>
        <xdr:cNvPr id="240" name="Obdélník 239">
          <a:extLst>
            <a:ext uri="{FF2B5EF4-FFF2-40B4-BE49-F238E27FC236}">
              <a16:creationId xmlns:a16="http://schemas.microsoft.com/office/drawing/2014/main" id="{A992F706-E633-484F-841E-663E5DB0A5AB}"/>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304</xdr:row>
      <xdr:rowOff>48072</xdr:rowOff>
    </xdr:from>
    <xdr:to>
      <xdr:col>8</xdr:col>
      <xdr:colOff>135254</xdr:colOff>
      <xdr:row>304</xdr:row>
      <xdr:rowOff>114299</xdr:rowOff>
    </xdr:to>
    <xdr:sp macro="" textlink="">
      <xdr:nvSpPr>
        <xdr:cNvPr id="241" name="Obdélník 240">
          <a:extLst>
            <a:ext uri="{FF2B5EF4-FFF2-40B4-BE49-F238E27FC236}">
              <a16:creationId xmlns:a16="http://schemas.microsoft.com/office/drawing/2014/main" id="{309404ED-209E-426D-8BFD-B5DCDABAD955}"/>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304</xdr:row>
      <xdr:rowOff>53787</xdr:rowOff>
    </xdr:from>
    <xdr:to>
      <xdr:col>8</xdr:col>
      <xdr:colOff>1078229</xdr:colOff>
      <xdr:row>304</xdr:row>
      <xdr:rowOff>112394</xdr:rowOff>
    </xdr:to>
    <xdr:sp macro="" textlink="">
      <xdr:nvSpPr>
        <xdr:cNvPr id="242" name="Obdélník 241">
          <a:extLst>
            <a:ext uri="{FF2B5EF4-FFF2-40B4-BE49-F238E27FC236}">
              <a16:creationId xmlns:a16="http://schemas.microsoft.com/office/drawing/2014/main" id="{346C7F83-FB3E-40E3-B4C7-4DFED62A1EE8}"/>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321</xdr:row>
      <xdr:rowOff>48072</xdr:rowOff>
    </xdr:from>
    <xdr:to>
      <xdr:col>8</xdr:col>
      <xdr:colOff>135254</xdr:colOff>
      <xdr:row>321</xdr:row>
      <xdr:rowOff>114299</xdr:rowOff>
    </xdr:to>
    <xdr:sp macro="" textlink="">
      <xdr:nvSpPr>
        <xdr:cNvPr id="243" name="Obdélník 242">
          <a:extLst>
            <a:ext uri="{FF2B5EF4-FFF2-40B4-BE49-F238E27FC236}">
              <a16:creationId xmlns:a16="http://schemas.microsoft.com/office/drawing/2014/main" id="{4558901F-CF84-4DA6-BB37-47F387BA45BB}"/>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321</xdr:row>
      <xdr:rowOff>53787</xdr:rowOff>
    </xdr:from>
    <xdr:to>
      <xdr:col>8</xdr:col>
      <xdr:colOff>1078229</xdr:colOff>
      <xdr:row>321</xdr:row>
      <xdr:rowOff>112394</xdr:rowOff>
    </xdr:to>
    <xdr:sp macro="" textlink="">
      <xdr:nvSpPr>
        <xdr:cNvPr id="244" name="Obdélník 243">
          <a:extLst>
            <a:ext uri="{FF2B5EF4-FFF2-40B4-BE49-F238E27FC236}">
              <a16:creationId xmlns:a16="http://schemas.microsoft.com/office/drawing/2014/main" id="{779E8356-771F-4E94-886C-E4C3BC16228E}"/>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337</xdr:row>
      <xdr:rowOff>48072</xdr:rowOff>
    </xdr:from>
    <xdr:to>
      <xdr:col>8</xdr:col>
      <xdr:colOff>135254</xdr:colOff>
      <xdr:row>337</xdr:row>
      <xdr:rowOff>114299</xdr:rowOff>
    </xdr:to>
    <xdr:sp macro="" textlink="">
      <xdr:nvSpPr>
        <xdr:cNvPr id="245" name="Obdélník 244">
          <a:extLst>
            <a:ext uri="{FF2B5EF4-FFF2-40B4-BE49-F238E27FC236}">
              <a16:creationId xmlns:a16="http://schemas.microsoft.com/office/drawing/2014/main" id="{A45AF394-9F9C-4146-95F6-1473B96994D7}"/>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337</xdr:row>
      <xdr:rowOff>53787</xdr:rowOff>
    </xdr:from>
    <xdr:to>
      <xdr:col>8</xdr:col>
      <xdr:colOff>1078229</xdr:colOff>
      <xdr:row>337</xdr:row>
      <xdr:rowOff>112394</xdr:rowOff>
    </xdr:to>
    <xdr:sp macro="" textlink="">
      <xdr:nvSpPr>
        <xdr:cNvPr id="246" name="Obdélník 245">
          <a:extLst>
            <a:ext uri="{FF2B5EF4-FFF2-40B4-BE49-F238E27FC236}">
              <a16:creationId xmlns:a16="http://schemas.microsoft.com/office/drawing/2014/main" id="{E8FA73C6-CD42-42EC-8A2E-A818DA8A208A}"/>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354</xdr:row>
      <xdr:rowOff>48072</xdr:rowOff>
    </xdr:from>
    <xdr:to>
      <xdr:col>8</xdr:col>
      <xdr:colOff>135254</xdr:colOff>
      <xdr:row>354</xdr:row>
      <xdr:rowOff>114299</xdr:rowOff>
    </xdr:to>
    <xdr:sp macro="" textlink="">
      <xdr:nvSpPr>
        <xdr:cNvPr id="247" name="Obdélník 246">
          <a:extLst>
            <a:ext uri="{FF2B5EF4-FFF2-40B4-BE49-F238E27FC236}">
              <a16:creationId xmlns:a16="http://schemas.microsoft.com/office/drawing/2014/main" id="{DDF022E8-CD90-4721-93C3-5A138E7A3D78}"/>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354</xdr:row>
      <xdr:rowOff>53787</xdr:rowOff>
    </xdr:from>
    <xdr:to>
      <xdr:col>8</xdr:col>
      <xdr:colOff>1078229</xdr:colOff>
      <xdr:row>354</xdr:row>
      <xdr:rowOff>112394</xdr:rowOff>
    </xdr:to>
    <xdr:sp macro="" textlink="">
      <xdr:nvSpPr>
        <xdr:cNvPr id="248" name="Obdélník 247">
          <a:extLst>
            <a:ext uri="{FF2B5EF4-FFF2-40B4-BE49-F238E27FC236}">
              <a16:creationId xmlns:a16="http://schemas.microsoft.com/office/drawing/2014/main" id="{2348B294-1D92-4A1B-AC62-A56A7529DE6B}"/>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370</xdr:row>
      <xdr:rowOff>48072</xdr:rowOff>
    </xdr:from>
    <xdr:to>
      <xdr:col>8</xdr:col>
      <xdr:colOff>135254</xdr:colOff>
      <xdr:row>370</xdr:row>
      <xdr:rowOff>114299</xdr:rowOff>
    </xdr:to>
    <xdr:sp macro="" textlink="">
      <xdr:nvSpPr>
        <xdr:cNvPr id="249" name="Obdélník 248">
          <a:extLst>
            <a:ext uri="{FF2B5EF4-FFF2-40B4-BE49-F238E27FC236}">
              <a16:creationId xmlns:a16="http://schemas.microsoft.com/office/drawing/2014/main" id="{D9420F8F-EEFF-4862-8319-2A0695D32459}"/>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370</xdr:row>
      <xdr:rowOff>53787</xdr:rowOff>
    </xdr:from>
    <xdr:to>
      <xdr:col>8</xdr:col>
      <xdr:colOff>1078229</xdr:colOff>
      <xdr:row>370</xdr:row>
      <xdr:rowOff>112394</xdr:rowOff>
    </xdr:to>
    <xdr:sp macro="" textlink="">
      <xdr:nvSpPr>
        <xdr:cNvPr id="250" name="Obdélník 249">
          <a:extLst>
            <a:ext uri="{FF2B5EF4-FFF2-40B4-BE49-F238E27FC236}">
              <a16:creationId xmlns:a16="http://schemas.microsoft.com/office/drawing/2014/main" id="{520A2B12-260A-4320-B404-876405B1BD01}"/>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387</xdr:row>
      <xdr:rowOff>48072</xdr:rowOff>
    </xdr:from>
    <xdr:to>
      <xdr:col>8</xdr:col>
      <xdr:colOff>135254</xdr:colOff>
      <xdr:row>387</xdr:row>
      <xdr:rowOff>114299</xdr:rowOff>
    </xdr:to>
    <xdr:sp macro="" textlink="">
      <xdr:nvSpPr>
        <xdr:cNvPr id="251" name="Obdélník 250">
          <a:extLst>
            <a:ext uri="{FF2B5EF4-FFF2-40B4-BE49-F238E27FC236}">
              <a16:creationId xmlns:a16="http://schemas.microsoft.com/office/drawing/2014/main" id="{6C7A1576-2A2B-47F3-B628-E23C189F993B}"/>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387</xdr:row>
      <xdr:rowOff>53787</xdr:rowOff>
    </xdr:from>
    <xdr:to>
      <xdr:col>8</xdr:col>
      <xdr:colOff>1078229</xdr:colOff>
      <xdr:row>387</xdr:row>
      <xdr:rowOff>112394</xdr:rowOff>
    </xdr:to>
    <xdr:sp macro="" textlink="">
      <xdr:nvSpPr>
        <xdr:cNvPr id="252" name="Obdélník 251">
          <a:extLst>
            <a:ext uri="{FF2B5EF4-FFF2-40B4-BE49-F238E27FC236}">
              <a16:creationId xmlns:a16="http://schemas.microsoft.com/office/drawing/2014/main" id="{50D92C9D-C543-44BF-93A3-3627E6B4B235}"/>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403</xdr:row>
      <xdr:rowOff>48072</xdr:rowOff>
    </xdr:from>
    <xdr:to>
      <xdr:col>8</xdr:col>
      <xdr:colOff>135254</xdr:colOff>
      <xdr:row>403</xdr:row>
      <xdr:rowOff>114299</xdr:rowOff>
    </xdr:to>
    <xdr:sp macro="" textlink="">
      <xdr:nvSpPr>
        <xdr:cNvPr id="253" name="Obdélník 252">
          <a:extLst>
            <a:ext uri="{FF2B5EF4-FFF2-40B4-BE49-F238E27FC236}">
              <a16:creationId xmlns:a16="http://schemas.microsoft.com/office/drawing/2014/main" id="{727F54B5-6DD1-48D5-A121-0F8A6876201F}"/>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403</xdr:row>
      <xdr:rowOff>53787</xdr:rowOff>
    </xdr:from>
    <xdr:to>
      <xdr:col>8</xdr:col>
      <xdr:colOff>1078229</xdr:colOff>
      <xdr:row>403</xdr:row>
      <xdr:rowOff>112394</xdr:rowOff>
    </xdr:to>
    <xdr:sp macro="" textlink="">
      <xdr:nvSpPr>
        <xdr:cNvPr id="254" name="Obdélník 253">
          <a:extLst>
            <a:ext uri="{FF2B5EF4-FFF2-40B4-BE49-F238E27FC236}">
              <a16:creationId xmlns:a16="http://schemas.microsoft.com/office/drawing/2014/main" id="{10F83D49-86E7-40AA-9994-360B740B3D23}"/>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420</xdr:row>
      <xdr:rowOff>48072</xdr:rowOff>
    </xdr:from>
    <xdr:to>
      <xdr:col>8</xdr:col>
      <xdr:colOff>135254</xdr:colOff>
      <xdr:row>420</xdr:row>
      <xdr:rowOff>114299</xdr:rowOff>
    </xdr:to>
    <xdr:sp macro="" textlink="">
      <xdr:nvSpPr>
        <xdr:cNvPr id="255" name="Obdélník 254">
          <a:extLst>
            <a:ext uri="{FF2B5EF4-FFF2-40B4-BE49-F238E27FC236}">
              <a16:creationId xmlns:a16="http://schemas.microsoft.com/office/drawing/2014/main" id="{5118C647-6956-4253-8971-B15F61124D2A}"/>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420</xdr:row>
      <xdr:rowOff>53787</xdr:rowOff>
    </xdr:from>
    <xdr:to>
      <xdr:col>8</xdr:col>
      <xdr:colOff>1078229</xdr:colOff>
      <xdr:row>420</xdr:row>
      <xdr:rowOff>112394</xdr:rowOff>
    </xdr:to>
    <xdr:sp macro="" textlink="">
      <xdr:nvSpPr>
        <xdr:cNvPr id="256" name="Obdélník 255">
          <a:extLst>
            <a:ext uri="{FF2B5EF4-FFF2-40B4-BE49-F238E27FC236}">
              <a16:creationId xmlns:a16="http://schemas.microsoft.com/office/drawing/2014/main" id="{3EA9ABF8-62F5-4CD9-ADF5-3CBB1CEC95DD}"/>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436</xdr:row>
      <xdr:rowOff>48072</xdr:rowOff>
    </xdr:from>
    <xdr:to>
      <xdr:col>8</xdr:col>
      <xdr:colOff>135254</xdr:colOff>
      <xdr:row>436</xdr:row>
      <xdr:rowOff>114299</xdr:rowOff>
    </xdr:to>
    <xdr:sp macro="" textlink="">
      <xdr:nvSpPr>
        <xdr:cNvPr id="257" name="Obdélník 256">
          <a:extLst>
            <a:ext uri="{FF2B5EF4-FFF2-40B4-BE49-F238E27FC236}">
              <a16:creationId xmlns:a16="http://schemas.microsoft.com/office/drawing/2014/main" id="{077B7DFD-AF52-43E0-B895-2C661C21AB88}"/>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436</xdr:row>
      <xdr:rowOff>53787</xdr:rowOff>
    </xdr:from>
    <xdr:to>
      <xdr:col>8</xdr:col>
      <xdr:colOff>1078229</xdr:colOff>
      <xdr:row>436</xdr:row>
      <xdr:rowOff>112394</xdr:rowOff>
    </xdr:to>
    <xdr:sp macro="" textlink="">
      <xdr:nvSpPr>
        <xdr:cNvPr id="258" name="Obdélník 257">
          <a:extLst>
            <a:ext uri="{FF2B5EF4-FFF2-40B4-BE49-F238E27FC236}">
              <a16:creationId xmlns:a16="http://schemas.microsoft.com/office/drawing/2014/main" id="{65A2A11F-058F-4ABA-8D2D-F62503D15A41}"/>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453</xdr:row>
      <xdr:rowOff>48072</xdr:rowOff>
    </xdr:from>
    <xdr:to>
      <xdr:col>8</xdr:col>
      <xdr:colOff>135254</xdr:colOff>
      <xdr:row>453</xdr:row>
      <xdr:rowOff>114299</xdr:rowOff>
    </xdr:to>
    <xdr:sp macro="" textlink="">
      <xdr:nvSpPr>
        <xdr:cNvPr id="259" name="Obdélník 258">
          <a:extLst>
            <a:ext uri="{FF2B5EF4-FFF2-40B4-BE49-F238E27FC236}">
              <a16:creationId xmlns:a16="http://schemas.microsoft.com/office/drawing/2014/main" id="{935417B9-7E36-4963-A833-B848762193DC}"/>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453</xdr:row>
      <xdr:rowOff>53787</xdr:rowOff>
    </xdr:from>
    <xdr:to>
      <xdr:col>8</xdr:col>
      <xdr:colOff>1078229</xdr:colOff>
      <xdr:row>453</xdr:row>
      <xdr:rowOff>112394</xdr:rowOff>
    </xdr:to>
    <xdr:sp macro="" textlink="">
      <xdr:nvSpPr>
        <xdr:cNvPr id="260" name="Obdélník 259">
          <a:extLst>
            <a:ext uri="{FF2B5EF4-FFF2-40B4-BE49-F238E27FC236}">
              <a16:creationId xmlns:a16="http://schemas.microsoft.com/office/drawing/2014/main" id="{23429E8A-0D27-497D-8D83-126997006031}"/>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469</xdr:row>
      <xdr:rowOff>48072</xdr:rowOff>
    </xdr:from>
    <xdr:to>
      <xdr:col>8</xdr:col>
      <xdr:colOff>135254</xdr:colOff>
      <xdr:row>469</xdr:row>
      <xdr:rowOff>114299</xdr:rowOff>
    </xdr:to>
    <xdr:sp macro="" textlink="">
      <xdr:nvSpPr>
        <xdr:cNvPr id="261" name="Obdélník 260">
          <a:extLst>
            <a:ext uri="{FF2B5EF4-FFF2-40B4-BE49-F238E27FC236}">
              <a16:creationId xmlns:a16="http://schemas.microsoft.com/office/drawing/2014/main" id="{62D47CB7-A899-4981-ACED-308A7866C2C6}"/>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469</xdr:row>
      <xdr:rowOff>53787</xdr:rowOff>
    </xdr:from>
    <xdr:to>
      <xdr:col>8</xdr:col>
      <xdr:colOff>1078229</xdr:colOff>
      <xdr:row>469</xdr:row>
      <xdr:rowOff>112394</xdr:rowOff>
    </xdr:to>
    <xdr:sp macro="" textlink="">
      <xdr:nvSpPr>
        <xdr:cNvPr id="262" name="Obdélník 261">
          <a:extLst>
            <a:ext uri="{FF2B5EF4-FFF2-40B4-BE49-F238E27FC236}">
              <a16:creationId xmlns:a16="http://schemas.microsoft.com/office/drawing/2014/main" id="{28DFCA3A-3DE7-4C50-8154-7046E2678C23}"/>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486</xdr:row>
      <xdr:rowOff>48072</xdr:rowOff>
    </xdr:from>
    <xdr:to>
      <xdr:col>8</xdr:col>
      <xdr:colOff>135254</xdr:colOff>
      <xdr:row>486</xdr:row>
      <xdr:rowOff>114299</xdr:rowOff>
    </xdr:to>
    <xdr:sp macro="" textlink="">
      <xdr:nvSpPr>
        <xdr:cNvPr id="263" name="Obdélník 262">
          <a:extLst>
            <a:ext uri="{FF2B5EF4-FFF2-40B4-BE49-F238E27FC236}">
              <a16:creationId xmlns:a16="http://schemas.microsoft.com/office/drawing/2014/main" id="{5B91F2CA-F0BD-4DD2-BF9E-C377D9C366EB}"/>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486</xdr:row>
      <xdr:rowOff>53787</xdr:rowOff>
    </xdr:from>
    <xdr:to>
      <xdr:col>8</xdr:col>
      <xdr:colOff>1078229</xdr:colOff>
      <xdr:row>486</xdr:row>
      <xdr:rowOff>112394</xdr:rowOff>
    </xdr:to>
    <xdr:sp macro="" textlink="">
      <xdr:nvSpPr>
        <xdr:cNvPr id="264" name="Obdélník 263">
          <a:extLst>
            <a:ext uri="{FF2B5EF4-FFF2-40B4-BE49-F238E27FC236}">
              <a16:creationId xmlns:a16="http://schemas.microsoft.com/office/drawing/2014/main" id="{944FAEF6-5610-43DA-A707-BF3E421D039F}"/>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502</xdr:row>
      <xdr:rowOff>48072</xdr:rowOff>
    </xdr:from>
    <xdr:to>
      <xdr:col>8</xdr:col>
      <xdr:colOff>135254</xdr:colOff>
      <xdr:row>502</xdr:row>
      <xdr:rowOff>114299</xdr:rowOff>
    </xdr:to>
    <xdr:sp macro="" textlink="">
      <xdr:nvSpPr>
        <xdr:cNvPr id="265" name="Obdélník 264">
          <a:extLst>
            <a:ext uri="{FF2B5EF4-FFF2-40B4-BE49-F238E27FC236}">
              <a16:creationId xmlns:a16="http://schemas.microsoft.com/office/drawing/2014/main" id="{BDCEC9B0-FD4B-4E20-A66F-F5DC2C8BF54C}"/>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502</xdr:row>
      <xdr:rowOff>53787</xdr:rowOff>
    </xdr:from>
    <xdr:to>
      <xdr:col>8</xdr:col>
      <xdr:colOff>1078229</xdr:colOff>
      <xdr:row>502</xdr:row>
      <xdr:rowOff>112394</xdr:rowOff>
    </xdr:to>
    <xdr:sp macro="" textlink="">
      <xdr:nvSpPr>
        <xdr:cNvPr id="266" name="Obdélník 265">
          <a:extLst>
            <a:ext uri="{FF2B5EF4-FFF2-40B4-BE49-F238E27FC236}">
              <a16:creationId xmlns:a16="http://schemas.microsoft.com/office/drawing/2014/main" id="{6A364991-58FA-4460-A39E-04C84BB9B449}"/>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519</xdr:row>
      <xdr:rowOff>48072</xdr:rowOff>
    </xdr:from>
    <xdr:to>
      <xdr:col>8</xdr:col>
      <xdr:colOff>135254</xdr:colOff>
      <xdr:row>519</xdr:row>
      <xdr:rowOff>114299</xdr:rowOff>
    </xdr:to>
    <xdr:sp macro="" textlink="">
      <xdr:nvSpPr>
        <xdr:cNvPr id="267" name="Obdélník 266">
          <a:extLst>
            <a:ext uri="{FF2B5EF4-FFF2-40B4-BE49-F238E27FC236}">
              <a16:creationId xmlns:a16="http://schemas.microsoft.com/office/drawing/2014/main" id="{58D2EEAD-3386-45A0-B660-E9D4032CFAFF}"/>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519</xdr:row>
      <xdr:rowOff>53787</xdr:rowOff>
    </xdr:from>
    <xdr:to>
      <xdr:col>8</xdr:col>
      <xdr:colOff>1078229</xdr:colOff>
      <xdr:row>519</xdr:row>
      <xdr:rowOff>112394</xdr:rowOff>
    </xdr:to>
    <xdr:sp macro="" textlink="">
      <xdr:nvSpPr>
        <xdr:cNvPr id="268" name="Obdélník 267">
          <a:extLst>
            <a:ext uri="{FF2B5EF4-FFF2-40B4-BE49-F238E27FC236}">
              <a16:creationId xmlns:a16="http://schemas.microsoft.com/office/drawing/2014/main" id="{AC54136E-44E2-43DB-B6A1-7F4EA1A654F0}"/>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535</xdr:row>
      <xdr:rowOff>48072</xdr:rowOff>
    </xdr:from>
    <xdr:to>
      <xdr:col>8</xdr:col>
      <xdr:colOff>135254</xdr:colOff>
      <xdr:row>535</xdr:row>
      <xdr:rowOff>114299</xdr:rowOff>
    </xdr:to>
    <xdr:sp macro="" textlink="">
      <xdr:nvSpPr>
        <xdr:cNvPr id="269" name="Obdélník 268">
          <a:extLst>
            <a:ext uri="{FF2B5EF4-FFF2-40B4-BE49-F238E27FC236}">
              <a16:creationId xmlns:a16="http://schemas.microsoft.com/office/drawing/2014/main" id="{FE4AA60B-AE87-4918-8485-4E6B284563D2}"/>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535</xdr:row>
      <xdr:rowOff>53787</xdr:rowOff>
    </xdr:from>
    <xdr:to>
      <xdr:col>8</xdr:col>
      <xdr:colOff>1078229</xdr:colOff>
      <xdr:row>535</xdr:row>
      <xdr:rowOff>112394</xdr:rowOff>
    </xdr:to>
    <xdr:sp macro="" textlink="">
      <xdr:nvSpPr>
        <xdr:cNvPr id="270" name="Obdélník 269">
          <a:extLst>
            <a:ext uri="{FF2B5EF4-FFF2-40B4-BE49-F238E27FC236}">
              <a16:creationId xmlns:a16="http://schemas.microsoft.com/office/drawing/2014/main" id="{AC602CA7-06B1-4F47-AD98-493B1C0D2CE7}"/>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552</xdr:row>
      <xdr:rowOff>48072</xdr:rowOff>
    </xdr:from>
    <xdr:to>
      <xdr:col>8</xdr:col>
      <xdr:colOff>135254</xdr:colOff>
      <xdr:row>552</xdr:row>
      <xdr:rowOff>114299</xdr:rowOff>
    </xdr:to>
    <xdr:sp macro="" textlink="">
      <xdr:nvSpPr>
        <xdr:cNvPr id="271" name="Obdélník 270">
          <a:extLst>
            <a:ext uri="{FF2B5EF4-FFF2-40B4-BE49-F238E27FC236}">
              <a16:creationId xmlns:a16="http://schemas.microsoft.com/office/drawing/2014/main" id="{099ED96E-BB8D-4FF0-A308-1E58120E10BB}"/>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552</xdr:row>
      <xdr:rowOff>53787</xdr:rowOff>
    </xdr:from>
    <xdr:to>
      <xdr:col>8</xdr:col>
      <xdr:colOff>1078229</xdr:colOff>
      <xdr:row>552</xdr:row>
      <xdr:rowOff>112394</xdr:rowOff>
    </xdr:to>
    <xdr:sp macro="" textlink="">
      <xdr:nvSpPr>
        <xdr:cNvPr id="272" name="Obdélník 271">
          <a:extLst>
            <a:ext uri="{FF2B5EF4-FFF2-40B4-BE49-F238E27FC236}">
              <a16:creationId xmlns:a16="http://schemas.microsoft.com/office/drawing/2014/main" id="{C6A1EDAE-4841-4EBA-BAB2-B3D71502D840}"/>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568</xdr:row>
      <xdr:rowOff>48072</xdr:rowOff>
    </xdr:from>
    <xdr:to>
      <xdr:col>8</xdr:col>
      <xdr:colOff>135254</xdr:colOff>
      <xdr:row>568</xdr:row>
      <xdr:rowOff>114299</xdr:rowOff>
    </xdr:to>
    <xdr:sp macro="" textlink="">
      <xdr:nvSpPr>
        <xdr:cNvPr id="273" name="Obdélník 272">
          <a:extLst>
            <a:ext uri="{FF2B5EF4-FFF2-40B4-BE49-F238E27FC236}">
              <a16:creationId xmlns:a16="http://schemas.microsoft.com/office/drawing/2014/main" id="{0AACEA72-EC72-48A0-A4E0-A8950C7D4BB4}"/>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568</xdr:row>
      <xdr:rowOff>53787</xdr:rowOff>
    </xdr:from>
    <xdr:to>
      <xdr:col>8</xdr:col>
      <xdr:colOff>1078229</xdr:colOff>
      <xdr:row>568</xdr:row>
      <xdr:rowOff>112394</xdr:rowOff>
    </xdr:to>
    <xdr:sp macro="" textlink="">
      <xdr:nvSpPr>
        <xdr:cNvPr id="274" name="Obdélník 273">
          <a:extLst>
            <a:ext uri="{FF2B5EF4-FFF2-40B4-BE49-F238E27FC236}">
              <a16:creationId xmlns:a16="http://schemas.microsoft.com/office/drawing/2014/main" id="{BA1B6AF2-986D-4E02-B0BD-884DDE438D04}"/>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585</xdr:row>
      <xdr:rowOff>48072</xdr:rowOff>
    </xdr:from>
    <xdr:to>
      <xdr:col>8</xdr:col>
      <xdr:colOff>135254</xdr:colOff>
      <xdr:row>585</xdr:row>
      <xdr:rowOff>114299</xdr:rowOff>
    </xdr:to>
    <xdr:sp macro="" textlink="">
      <xdr:nvSpPr>
        <xdr:cNvPr id="275" name="Obdélník 274">
          <a:extLst>
            <a:ext uri="{FF2B5EF4-FFF2-40B4-BE49-F238E27FC236}">
              <a16:creationId xmlns:a16="http://schemas.microsoft.com/office/drawing/2014/main" id="{54CB1814-4E29-4679-8E3D-9502444B1F22}"/>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585</xdr:row>
      <xdr:rowOff>53787</xdr:rowOff>
    </xdr:from>
    <xdr:to>
      <xdr:col>8</xdr:col>
      <xdr:colOff>1078229</xdr:colOff>
      <xdr:row>585</xdr:row>
      <xdr:rowOff>112394</xdr:rowOff>
    </xdr:to>
    <xdr:sp macro="" textlink="">
      <xdr:nvSpPr>
        <xdr:cNvPr id="276" name="Obdélník 275">
          <a:extLst>
            <a:ext uri="{FF2B5EF4-FFF2-40B4-BE49-F238E27FC236}">
              <a16:creationId xmlns:a16="http://schemas.microsoft.com/office/drawing/2014/main" id="{D4675BA8-6791-4734-B457-E4269DB6B297}"/>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601</xdr:row>
      <xdr:rowOff>48072</xdr:rowOff>
    </xdr:from>
    <xdr:to>
      <xdr:col>8</xdr:col>
      <xdr:colOff>135254</xdr:colOff>
      <xdr:row>601</xdr:row>
      <xdr:rowOff>114299</xdr:rowOff>
    </xdr:to>
    <xdr:sp macro="" textlink="">
      <xdr:nvSpPr>
        <xdr:cNvPr id="277" name="Obdélník 276">
          <a:extLst>
            <a:ext uri="{FF2B5EF4-FFF2-40B4-BE49-F238E27FC236}">
              <a16:creationId xmlns:a16="http://schemas.microsoft.com/office/drawing/2014/main" id="{080C130C-5EBE-431D-BF6E-2D5F404D1858}"/>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601</xdr:row>
      <xdr:rowOff>53787</xdr:rowOff>
    </xdr:from>
    <xdr:to>
      <xdr:col>8</xdr:col>
      <xdr:colOff>1078229</xdr:colOff>
      <xdr:row>601</xdr:row>
      <xdr:rowOff>112394</xdr:rowOff>
    </xdr:to>
    <xdr:sp macro="" textlink="">
      <xdr:nvSpPr>
        <xdr:cNvPr id="278" name="Obdélník 277">
          <a:extLst>
            <a:ext uri="{FF2B5EF4-FFF2-40B4-BE49-F238E27FC236}">
              <a16:creationId xmlns:a16="http://schemas.microsoft.com/office/drawing/2014/main" id="{FE2C6756-6C8B-42BD-BA0F-FAF362B3DA25}"/>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618</xdr:row>
      <xdr:rowOff>48072</xdr:rowOff>
    </xdr:from>
    <xdr:to>
      <xdr:col>8</xdr:col>
      <xdr:colOff>135254</xdr:colOff>
      <xdr:row>618</xdr:row>
      <xdr:rowOff>114299</xdr:rowOff>
    </xdr:to>
    <xdr:sp macro="" textlink="">
      <xdr:nvSpPr>
        <xdr:cNvPr id="279" name="Obdélník 278">
          <a:extLst>
            <a:ext uri="{FF2B5EF4-FFF2-40B4-BE49-F238E27FC236}">
              <a16:creationId xmlns:a16="http://schemas.microsoft.com/office/drawing/2014/main" id="{32C069E9-BD67-4D7A-ABB0-2248B9DE3CC8}"/>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618</xdr:row>
      <xdr:rowOff>53787</xdr:rowOff>
    </xdr:from>
    <xdr:to>
      <xdr:col>8</xdr:col>
      <xdr:colOff>1078229</xdr:colOff>
      <xdr:row>618</xdr:row>
      <xdr:rowOff>112394</xdr:rowOff>
    </xdr:to>
    <xdr:sp macro="" textlink="">
      <xdr:nvSpPr>
        <xdr:cNvPr id="280" name="Obdélník 279">
          <a:extLst>
            <a:ext uri="{FF2B5EF4-FFF2-40B4-BE49-F238E27FC236}">
              <a16:creationId xmlns:a16="http://schemas.microsoft.com/office/drawing/2014/main" id="{E39454B3-1595-46E4-9A5A-4AF8AD56FBE0}"/>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634</xdr:row>
      <xdr:rowOff>48072</xdr:rowOff>
    </xdr:from>
    <xdr:to>
      <xdr:col>8</xdr:col>
      <xdr:colOff>135254</xdr:colOff>
      <xdr:row>634</xdr:row>
      <xdr:rowOff>114299</xdr:rowOff>
    </xdr:to>
    <xdr:sp macro="" textlink="">
      <xdr:nvSpPr>
        <xdr:cNvPr id="281" name="Obdélník 280">
          <a:extLst>
            <a:ext uri="{FF2B5EF4-FFF2-40B4-BE49-F238E27FC236}">
              <a16:creationId xmlns:a16="http://schemas.microsoft.com/office/drawing/2014/main" id="{C169555D-57FF-4E34-A6AC-F31FFD225024}"/>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634</xdr:row>
      <xdr:rowOff>53787</xdr:rowOff>
    </xdr:from>
    <xdr:to>
      <xdr:col>8</xdr:col>
      <xdr:colOff>1078229</xdr:colOff>
      <xdr:row>634</xdr:row>
      <xdr:rowOff>112394</xdr:rowOff>
    </xdr:to>
    <xdr:sp macro="" textlink="">
      <xdr:nvSpPr>
        <xdr:cNvPr id="282" name="Obdélník 281">
          <a:extLst>
            <a:ext uri="{FF2B5EF4-FFF2-40B4-BE49-F238E27FC236}">
              <a16:creationId xmlns:a16="http://schemas.microsoft.com/office/drawing/2014/main" id="{AEE62D52-BBAB-4E87-BE44-64ABC7F734D7}"/>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651</xdr:row>
      <xdr:rowOff>48072</xdr:rowOff>
    </xdr:from>
    <xdr:to>
      <xdr:col>8</xdr:col>
      <xdr:colOff>135254</xdr:colOff>
      <xdr:row>651</xdr:row>
      <xdr:rowOff>114299</xdr:rowOff>
    </xdr:to>
    <xdr:sp macro="" textlink="">
      <xdr:nvSpPr>
        <xdr:cNvPr id="283" name="Obdélník 282">
          <a:extLst>
            <a:ext uri="{FF2B5EF4-FFF2-40B4-BE49-F238E27FC236}">
              <a16:creationId xmlns:a16="http://schemas.microsoft.com/office/drawing/2014/main" id="{7D1F9BBB-B0F7-4ABB-B649-963E88DF005B}"/>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651</xdr:row>
      <xdr:rowOff>53787</xdr:rowOff>
    </xdr:from>
    <xdr:to>
      <xdr:col>8</xdr:col>
      <xdr:colOff>1078229</xdr:colOff>
      <xdr:row>651</xdr:row>
      <xdr:rowOff>112394</xdr:rowOff>
    </xdr:to>
    <xdr:sp macro="" textlink="">
      <xdr:nvSpPr>
        <xdr:cNvPr id="284" name="Obdélník 283">
          <a:extLst>
            <a:ext uri="{FF2B5EF4-FFF2-40B4-BE49-F238E27FC236}">
              <a16:creationId xmlns:a16="http://schemas.microsoft.com/office/drawing/2014/main" id="{916A0AA7-C70B-484C-B229-9AB18C69AE1F}"/>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667</xdr:row>
      <xdr:rowOff>48072</xdr:rowOff>
    </xdr:from>
    <xdr:to>
      <xdr:col>8</xdr:col>
      <xdr:colOff>135254</xdr:colOff>
      <xdr:row>667</xdr:row>
      <xdr:rowOff>114299</xdr:rowOff>
    </xdr:to>
    <xdr:sp macro="" textlink="">
      <xdr:nvSpPr>
        <xdr:cNvPr id="285" name="Obdélník 284">
          <a:extLst>
            <a:ext uri="{FF2B5EF4-FFF2-40B4-BE49-F238E27FC236}">
              <a16:creationId xmlns:a16="http://schemas.microsoft.com/office/drawing/2014/main" id="{1D9945B4-3515-4F41-91FA-F2615D3ADE2E}"/>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667</xdr:row>
      <xdr:rowOff>53787</xdr:rowOff>
    </xdr:from>
    <xdr:to>
      <xdr:col>8</xdr:col>
      <xdr:colOff>1078229</xdr:colOff>
      <xdr:row>667</xdr:row>
      <xdr:rowOff>112394</xdr:rowOff>
    </xdr:to>
    <xdr:sp macro="" textlink="">
      <xdr:nvSpPr>
        <xdr:cNvPr id="286" name="Obdélník 285">
          <a:extLst>
            <a:ext uri="{FF2B5EF4-FFF2-40B4-BE49-F238E27FC236}">
              <a16:creationId xmlns:a16="http://schemas.microsoft.com/office/drawing/2014/main" id="{2825A7E6-7062-460B-BD38-4B7FC888A710}"/>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684</xdr:row>
      <xdr:rowOff>48072</xdr:rowOff>
    </xdr:from>
    <xdr:to>
      <xdr:col>8</xdr:col>
      <xdr:colOff>135254</xdr:colOff>
      <xdr:row>684</xdr:row>
      <xdr:rowOff>114299</xdr:rowOff>
    </xdr:to>
    <xdr:sp macro="" textlink="">
      <xdr:nvSpPr>
        <xdr:cNvPr id="287" name="Obdélník 286">
          <a:extLst>
            <a:ext uri="{FF2B5EF4-FFF2-40B4-BE49-F238E27FC236}">
              <a16:creationId xmlns:a16="http://schemas.microsoft.com/office/drawing/2014/main" id="{4F98D98E-9918-4299-9444-BAA642E3F4D2}"/>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684</xdr:row>
      <xdr:rowOff>53787</xdr:rowOff>
    </xdr:from>
    <xdr:to>
      <xdr:col>8</xdr:col>
      <xdr:colOff>1078229</xdr:colOff>
      <xdr:row>684</xdr:row>
      <xdr:rowOff>112394</xdr:rowOff>
    </xdr:to>
    <xdr:sp macro="" textlink="">
      <xdr:nvSpPr>
        <xdr:cNvPr id="288" name="Obdélník 287">
          <a:extLst>
            <a:ext uri="{FF2B5EF4-FFF2-40B4-BE49-F238E27FC236}">
              <a16:creationId xmlns:a16="http://schemas.microsoft.com/office/drawing/2014/main" id="{EB1E622F-559E-4416-9BFC-DE00E22FB166}"/>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700</xdr:row>
      <xdr:rowOff>48072</xdr:rowOff>
    </xdr:from>
    <xdr:to>
      <xdr:col>8</xdr:col>
      <xdr:colOff>135254</xdr:colOff>
      <xdr:row>700</xdr:row>
      <xdr:rowOff>114299</xdr:rowOff>
    </xdr:to>
    <xdr:sp macro="" textlink="">
      <xdr:nvSpPr>
        <xdr:cNvPr id="289" name="Obdélník 288">
          <a:extLst>
            <a:ext uri="{FF2B5EF4-FFF2-40B4-BE49-F238E27FC236}">
              <a16:creationId xmlns:a16="http://schemas.microsoft.com/office/drawing/2014/main" id="{5A9ED1FF-B2DB-448E-9B77-6C54E786986F}"/>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700</xdr:row>
      <xdr:rowOff>53787</xdr:rowOff>
    </xdr:from>
    <xdr:to>
      <xdr:col>8</xdr:col>
      <xdr:colOff>1078229</xdr:colOff>
      <xdr:row>700</xdr:row>
      <xdr:rowOff>112394</xdr:rowOff>
    </xdr:to>
    <xdr:sp macro="" textlink="">
      <xdr:nvSpPr>
        <xdr:cNvPr id="290" name="Obdélník 289">
          <a:extLst>
            <a:ext uri="{FF2B5EF4-FFF2-40B4-BE49-F238E27FC236}">
              <a16:creationId xmlns:a16="http://schemas.microsoft.com/office/drawing/2014/main" id="{C0094765-A643-433A-BD30-84F3F84B6E1D}"/>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717</xdr:row>
      <xdr:rowOff>48072</xdr:rowOff>
    </xdr:from>
    <xdr:to>
      <xdr:col>8</xdr:col>
      <xdr:colOff>135254</xdr:colOff>
      <xdr:row>717</xdr:row>
      <xdr:rowOff>114299</xdr:rowOff>
    </xdr:to>
    <xdr:sp macro="" textlink="">
      <xdr:nvSpPr>
        <xdr:cNvPr id="291" name="Obdélník 290">
          <a:extLst>
            <a:ext uri="{FF2B5EF4-FFF2-40B4-BE49-F238E27FC236}">
              <a16:creationId xmlns:a16="http://schemas.microsoft.com/office/drawing/2014/main" id="{E8E2EB79-9570-4F0B-AC02-47B62593FCC5}"/>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717</xdr:row>
      <xdr:rowOff>53787</xdr:rowOff>
    </xdr:from>
    <xdr:to>
      <xdr:col>8</xdr:col>
      <xdr:colOff>1078229</xdr:colOff>
      <xdr:row>717</xdr:row>
      <xdr:rowOff>112394</xdr:rowOff>
    </xdr:to>
    <xdr:sp macro="" textlink="">
      <xdr:nvSpPr>
        <xdr:cNvPr id="292" name="Obdélník 291">
          <a:extLst>
            <a:ext uri="{FF2B5EF4-FFF2-40B4-BE49-F238E27FC236}">
              <a16:creationId xmlns:a16="http://schemas.microsoft.com/office/drawing/2014/main" id="{570E1FB7-9A30-4AF1-95D3-5CFF2BBC16BE}"/>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733</xdr:row>
      <xdr:rowOff>48072</xdr:rowOff>
    </xdr:from>
    <xdr:to>
      <xdr:col>8</xdr:col>
      <xdr:colOff>135254</xdr:colOff>
      <xdr:row>733</xdr:row>
      <xdr:rowOff>114299</xdr:rowOff>
    </xdr:to>
    <xdr:sp macro="" textlink="">
      <xdr:nvSpPr>
        <xdr:cNvPr id="293" name="Obdélník 292">
          <a:extLst>
            <a:ext uri="{FF2B5EF4-FFF2-40B4-BE49-F238E27FC236}">
              <a16:creationId xmlns:a16="http://schemas.microsoft.com/office/drawing/2014/main" id="{3E0A1753-13DC-42B7-8CC8-0CC717CEA0AC}"/>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733</xdr:row>
      <xdr:rowOff>53787</xdr:rowOff>
    </xdr:from>
    <xdr:to>
      <xdr:col>8</xdr:col>
      <xdr:colOff>1078229</xdr:colOff>
      <xdr:row>733</xdr:row>
      <xdr:rowOff>112394</xdr:rowOff>
    </xdr:to>
    <xdr:sp macro="" textlink="">
      <xdr:nvSpPr>
        <xdr:cNvPr id="294" name="Obdélník 293">
          <a:extLst>
            <a:ext uri="{FF2B5EF4-FFF2-40B4-BE49-F238E27FC236}">
              <a16:creationId xmlns:a16="http://schemas.microsoft.com/office/drawing/2014/main" id="{0B9C185B-E29E-424B-8AA3-9B7AF248A257}"/>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750</xdr:row>
      <xdr:rowOff>48072</xdr:rowOff>
    </xdr:from>
    <xdr:to>
      <xdr:col>8</xdr:col>
      <xdr:colOff>135254</xdr:colOff>
      <xdr:row>750</xdr:row>
      <xdr:rowOff>114299</xdr:rowOff>
    </xdr:to>
    <xdr:sp macro="" textlink="">
      <xdr:nvSpPr>
        <xdr:cNvPr id="295" name="Obdélník 294">
          <a:extLst>
            <a:ext uri="{FF2B5EF4-FFF2-40B4-BE49-F238E27FC236}">
              <a16:creationId xmlns:a16="http://schemas.microsoft.com/office/drawing/2014/main" id="{EC80FDE1-8867-480A-8293-A571C77E0EE6}"/>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750</xdr:row>
      <xdr:rowOff>53787</xdr:rowOff>
    </xdr:from>
    <xdr:to>
      <xdr:col>8</xdr:col>
      <xdr:colOff>1078229</xdr:colOff>
      <xdr:row>750</xdr:row>
      <xdr:rowOff>112394</xdr:rowOff>
    </xdr:to>
    <xdr:sp macro="" textlink="">
      <xdr:nvSpPr>
        <xdr:cNvPr id="296" name="Obdélník 295">
          <a:extLst>
            <a:ext uri="{FF2B5EF4-FFF2-40B4-BE49-F238E27FC236}">
              <a16:creationId xmlns:a16="http://schemas.microsoft.com/office/drawing/2014/main" id="{0C317255-7ED8-49E2-B312-807F434D5BB2}"/>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766</xdr:row>
      <xdr:rowOff>48072</xdr:rowOff>
    </xdr:from>
    <xdr:to>
      <xdr:col>8</xdr:col>
      <xdr:colOff>135254</xdr:colOff>
      <xdr:row>766</xdr:row>
      <xdr:rowOff>114299</xdr:rowOff>
    </xdr:to>
    <xdr:sp macro="" textlink="">
      <xdr:nvSpPr>
        <xdr:cNvPr id="297" name="Obdélník 296">
          <a:extLst>
            <a:ext uri="{FF2B5EF4-FFF2-40B4-BE49-F238E27FC236}">
              <a16:creationId xmlns:a16="http://schemas.microsoft.com/office/drawing/2014/main" id="{C750ABB0-4DBB-4004-A692-3A89F77B799F}"/>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766</xdr:row>
      <xdr:rowOff>53787</xdr:rowOff>
    </xdr:from>
    <xdr:to>
      <xdr:col>8</xdr:col>
      <xdr:colOff>1078229</xdr:colOff>
      <xdr:row>766</xdr:row>
      <xdr:rowOff>112394</xdr:rowOff>
    </xdr:to>
    <xdr:sp macro="" textlink="">
      <xdr:nvSpPr>
        <xdr:cNvPr id="298" name="Obdélník 297">
          <a:extLst>
            <a:ext uri="{FF2B5EF4-FFF2-40B4-BE49-F238E27FC236}">
              <a16:creationId xmlns:a16="http://schemas.microsoft.com/office/drawing/2014/main" id="{D93BA4EA-B329-404D-A6C8-3FB3EF4B4264}"/>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783</xdr:row>
      <xdr:rowOff>48072</xdr:rowOff>
    </xdr:from>
    <xdr:to>
      <xdr:col>8</xdr:col>
      <xdr:colOff>135254</xdr:colOff>
      <xdr:row>783</xdr:row>
      <xdr:rowOff>114299</xdr:rowOff>
    </xdr:to>
    <xdr:sp macro="" textlink="">
      <xdr:nvSpPr>
        <xdr:cNvPr id="299" name="Obdélník 298">
          <a:extLst>
            <a:ext uri="{FF2B5EF4-FFF2-40B4-BE49-F238E27FC236}">
              <a16:creationId xmlns:a16="http://schemas.microsoft.com/office/drawing/2014/main" id="{C4E7C196-C759-4622-95D6-6BC668547CE9}"/>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783</xdr:row>
      <xdr:rowOff>53787</xdr:rowOff>
    </xdr:from>
    <xdr:to>
      <xdr:col>8</xdr:col>
      <xdr:colOff>1078229</xdr:colOff>
      <xdr:row>783</xdr:row>
      <xdr:rowOff>112394</xdr:rowOff>
    </xdr:to>
    <xdr:sp macro="" textlink="">
      <xdr:nvSpPr>
        <xdr:cNvPr id="300" name="Obdélník 299">
          <a:extLst>
            <a:ext uri="{FF2B5EF4-FFF2-40B4-BE49-F238E27FC236}">
              <a16:creationId xmlns:a16="http://schemas.microsoft.com/office/drawing/2014/main" id="{61479F5E-6171-43C8-ABD2-CE5894AF2A1C}"/>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799</xdr:row>
      <xdr:rowOff>48072</xdr:rowOff>
    </xdr:from>
    <xdr:to>
      <xdr:col>8</xdr:col>
      <xdr:colOff>135254</xdr:colOff>
      <xdr:row>799</xdr:row>
      <xdr:rowOff>114299</xdr:rowOff>
    </xdr:to>
    <xdr:sp macro="" textlink="">
      <xdr:nvSpPr>
        <xdr:cNvPr id="301" name="Obdélník 300">
          <a:extLst>
            <a:ext uri="{FF2B5EF4-FFF2-40B4-BE49-F238E27FC236}">
              <a16:creationId xmlns:a16="http://schemas.microsoft.com/office/drawing/2014/main" id="{9AA9036F-0D91-478B-B749-7264006E937C}"/>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799</xdr:row>
      <xdr:rowOff>53787</xdr:rowOff>
    </xdr:from>
    <xdr:to>
      <xdr:col>8</xdr:col>
      <xdr:colOff>1078229</xdr:colOff>
      <xdr:row>799</xdr:row>
      <xdr:rowOff>112394</xdr:rowOff>
    </xdr:to>
    <xdr:sp macro="" textlink="">
      <xdr:nvSpPr>
        <xdr:cNvPr id="302" name="Obdélník 301">
          <a:extLst>
            <a:ext uri="{FF2B5EF4-FFF2-40B4-BE49-F238E27FC236}">
              <a16:creationId xmlns:a16="http://schemas.microsoft.com/office/drawing/2014/main" id="{55481E33-B2FC-49E7-82FF-A3B49DE67C17}"/>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7</xdr:col>
      <xdr:colOff>876748</xdr:colOff>
      <xdr:row>816</xdr:row>
      <xdr:rowOff>48072</xdr:rowOff>
    </xdr:from>
    <xdr:to>
      <xdr:col>8</xdr:col>
      <xdr:colOff>135254</xdr:colOff>
      <xdr:row>816</xdr:row>
      <xdr:rowOff>114299</xdr:rowOff>
    </xdr:to>
    <xdr:sp macro="" textlink="">
      <xdr:nvSpPr>
        <xdr:cNvPr id="303" name="Obdélník 302">
          <a:extLst>
            <a:ext uri="{FF2B5EF4-FFF2-40B4-BE49-F238E27FC236}">
              <a16:creationId xmlns:a16="http://schemas.microsoft.com/office/drawing/2014/main" id="{1FF37872-2863-4C13-B623-56897AF16910}"/>
            </a:ext>
          </a:extLst>
        </xdr:cNvPr>
        <xdr:cNvSpPr/>
      </xdr:nvSpPr>
      <xdr:spPr>
        <a:xfrm>
          <a:off x="7163248" y="1316802"/>
          <a:ext cx="245296" cy="64322"/>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twoCellAnchor>
    <xdr:from>
      <xdr:col>8</xdr:col>
      <xdr:colOff>792928</xdr:colOff>
      <xdr:row>816</xdr:row>
      <xdr:rowOff>53787</xdr:rowOff>
    </xdr:from>
    <xdr:to>
      <xdr:col>8</xdr:col>
      <xdr:colOff>1078229</xdr:colOff>
      <xdr:row>816</xdr:row>
      <xdr:rowOff>112394</xdr:rowOff>
    </xdr:to>
    <xdr:sp macro="" textlink="">
      <xdr:nvSpPr>
        <xdr:cNvPr id="304" name="Obdélník 303">
          <a:extLst>
            <a:ext uri="{FF2B5EF4-FFF2-40B4-BE49-F238E27FC236}">
              <a16:creationId xmlns:a16="http://schemas.microsoft.com/office/drawing/2014/main" id="{9FCC8396-CF3E-4542-8F43-B0129C178467}"/>
            </a:ext>
          </a:extLst>
        </xdr:cNvPr>
        <xdr:cNvSpPr/>
      </xdr:nvSpPr>
      <xdr:spPr>
        <a:xfrm>
          <a:off x="8068123" y="1324422"/>
          <a:ext cx="289111" cy="54797"/>
        </a:xfrm>
        <a:prstGeom prst="rect">
          <a:avLst/>
        </a:prstGeom>
        <a:solidFill>
          <a:srgbClr val="FFFF00"/>
        </a:solidFill>
        <a:ln>
          <a:solidFill>
            <a:schemeClr val="tx1">
              <a:lumMod val="95000"/>
              <a:lumOff val="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jirak/Desktop/Preisliste%2001%2001%202012%20BB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Inhaltsverzeichnis"/>
      <sheetName val="Ihre Kalkulation"/>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Paletteninhalte"/>
    </sheetNames>
    <sheetDataSet>
      <sheetData sheetId="0"/>
      <sheetData sheetId="1">
        <row r="14">
          <cell r="C14">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richData/_rels/richValueRel.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5">
  <rv s="0">
    <v>0</v>
    <v>5</v>
    <v>Jednoduché ukotvení - 1 šroub</v>
  </rv>
  <rv s="0">
    <v>1</v>
    <v>5</v>
    <v xml:space="preserve">Jednoduché ukotvení - 2 šrouby
</v>
  </rv>
  <rv s="0">
    <v>2</v>
    <v>5</v>
    <v xml:space="preserve">Jednoduché ukotvení - 3 šrouby
</v>
  </rv>
  <rv s="0">
    <v>3</v>
    <v>5</v>
    <v>Horizontální podpěrný blok - 3 šrouby</v>
  </rv>
  <rv s="0">
    <v>4</v>
    <v>5</v>
    <v xml:space="preserve">Vertikální podpěrný blok - 3 šrouby
</v>
  </rv>
</rvData>
</file>

<file path=xl/richData/rdrichvaluestructure.xml><?xml version="1.0" encoding="utf-8"?>
<rvStructures xmlns="http://schemas.microsoft.com/office/spreadsheetml/2017/richdata" count="1">
  <s t="_localImage">
    <k n="_rvRel:LocalImageIdentifier" t="i"/>
    <k n="CalcOrigin" t="i"/>
    <k n="Text" t="s"/>
  </s>
</rvStructures>
</file>

<file path=xl/richData/richValueRel.xml><?xml version="1.0" encoding="utf-8"?>
<richValueRels xmlns="http://schemas.microsoft.com/office/spreadsheetml/2022/richvaluerel" xmlns:r="http://schemas.openxmlformats.org/officeDocument/2006/relationships">
  <rel r:id="rId1"/>
  <rel r:id="rId2"/>
  <rel r:id="rId3"/>
  <rel r:id="rId4"/>
  <rel r:id="rId5"/>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8106-BACB-4CF5-99B5-B7D924B03CEA}">
  <dimension ref="B1:E48"/>
  <sheetViews>
    <sheetView showGridLines="0" zoomScaleNormal="100" workbookViewId="0">
      <selection activeCell="E18" sqref="E18"/>
    </sheetView>
  </sheetViews>
  <sheetFormatPr defaultRowHeight="14.4" x14ac:dyDescent="0.3"/>
  <cols>
    <col min="1" max="1" width="3.33203125" customWidth="1"/>
    <col min="2" max="2" width="38.44140625" bestFit="1" customWidth="1"/>
    <col min="3" max="3" width="9" customWidth="1"/>
    <col min="4" max="4" width="35.77734375" customWidth="1"/>
    <col min="8" max="8" width="7.6640625" customWidth="1"/>
    <col min="9" max="9" width="4.88671875" customWidth="1"/>
  </cols>
  <sheetData>
    <row r="1" spans="2:5" ht="18" x14ac:dyDescent="0.35">
      <c r="B1" s="6"/>
      <c r="C1" s="6"/>
      <c r="D1" s="2"/>
      <c r="E1" s="26"/>
    </row>
    <row r="2" spans="2:5" ht="18" x14ac:dyDescent="0.35">
      <c r="B2" s="10" t="s">
        <v>56</v>
      </c>
      <c r="C2" s="6"/>
      <c r="D2" s="2"/>
      <c r="E2" s="26"/>
    </row>
    <row r="3" spans="2:5" ht="18" x14ac:dyDescent="0.35">
      <c r="B3" s="11"/>
      <c r="C3" s="9"/>
      <c r="D3" s="2"/>
      <c r="E3" s="26"/>
    </row>
    <row r="4" spans="2:5" ht="15.6" x14ac:dyDescent="0.3">
      <c r="B4" s="3"/>
      <c r="C4" s="3"/>
      <c r="D4" s="2"/>
      <c r="E4" s="26"/>
    </row>
    <row r="5" spans="2:5" x14ac:dyDescent="0.3">
      <c r="B5" s="4"/>
      <c r="C5" s="4"/>
      <c r="D5" s="5"/>
      <c r="E5" s="25"/>
    </row>
    <row r="6" spans="2:5" ht="21" x14ac:dyDescent="0.4">
      <c r="B6" s="1"/>
      <c r="C6" s="1"/>
      <c r="D6" s="5"/>
      <c r="E6" s="25"/>
    </row>
    <row r="7" spans="2:5" x14ac:dyDescent="0.3">
      <c r="B7" s="4"/>
      <c r="C7" s="4"/>
      <c r="D7" s="5"/>
      <c r="E7" s="25"/>
    </row>
    <row r="8" spans="2:5" x14ac:dyDescent="0.3">
      <c r="B8" s="4"/>
      <c r="C8" s="4"/>
      <c r="D8" s="5"/>
      <c r="E8" s="25"/>
    </row>
    <row r="9" spans="2:5" x14ac:dyDescent="0.3">
      <c r="B9" s="4"/>
      <c r="C9" s="4"/>
      <c r="D9" s="5"/>
      <c r="E9" s="25"/>
    </row>
    <row r="10" spans="2:5" x14ac:dyDescent="0.3">
      <c r="B10" s="4"/>
      <c r="C10" s="4"/>
      <c r="D10" s="5"/>
      <c r="E10" s="25"/>
    </row>
    <row r="11" spans="2:5" x14ac:dyDescent="0.3">
      <c r="B11" s="4"/>
      <c r="C11" s="4"/>
      <c r="D11" s="5"/>
      <c r="E11" s="25"/>
    </row>
    <row r="12" spans="2:5" x14ac:dyDescent="0.3">
      <c r="B12" s="4"/>
      <c r="C12" s="4"/>
      <c r="D12" s="5"/>
      <c r="E12" s="25"/>
    </row>
    <row r="13" spans="2:5" x14ac:dyDescent="0.3">
      <c r="B13" s="4"/>
      <c r="C13" s="4"/>
      <c r="D13" s="5"/>
      <c r="E13" s="25"/>
    </row>
    <row r="14" spans="2:5" x14ac:dyDescent="0.3">
      <c r="B14" s="4"/>
      <c r="C14" s="4"/>
      <c r="D14" s="5"/>
      <c r="E14" s="25"/>
    </row>
    <row r="15" spans="2:5" x14ac:dyDescent="0.3">
      <c r="B15" s="4"/>
      <c r="C15" s="4"/>
      <c r="D15" s="5"/>
      <c r="E15" s="25"/>
    </row>
    <row r="16" spans="2:5" x14ac:dyDescent="0.3">
      <c r="B16" s="4"/>
      <c r="C16" s="4"/>
      <c r="D16" s="5"/>
      <c r="E16" s="25"/>
    </row>
    <row r="17" spans="2:5" x14ac:dyDescent="0.3">
      <c r="B17" s="14" t="s">
        <v>11</v>
      </c>
      <c r="C17" s="8"/>
      <c r="E17" s="31"/>
    </row>
    <row r="18" spans="2:5" x14ac:dyDescent="0.3">
      <c r="E18" s="31"/>
    </row>
    <row r="19" spans="2:5" x14ac:dyDescent="0.3">
      <c r="E19" s="31"/>
    </row>
    <row r="20" spans="2:5" x14ac:dyDescent="0.3">
      <c r="E20" s="31"/>
    </row>
    <row r="21" spans="2:5" x14ac:dyDescent="0.3">
      <c r="E21" s="31"/>
    </row>
    <row r="22" spans="2:5" x14ac:dyDescent="0.3">
      <c r="E22" s="31"/>
    </row>
    <row r="23" spans="2:5" x14ac:dyDescent="0.3">
      <c r="E23" s="31"/>
    </row>
    <row r="24" spans="2:5" x14ac:dyDescent="0.3">
      <c r="E24" s="31"/>
    </row>
    <row r="25" spans="2:5" x14ac:dyDescent="0.3">
      <c r="E25" s="31"/>
    </row>
    <row r="26" spans="2:5" x14ac:dyDescent="0.3">
      <c r="E26" s="31"/>
    </row>
    <row r="27" spans="2:5" x14ac:dyDescent="0.3">
      <c r="E27" s="31"/>
    </row>
    <row r="28" spans="2:5" x14ac:dyDescent="0.3">
      <c r="E28" s="31"/>
    </row>
    <row r="29" spans="2:5" x14ac:dyDescent="0.3">
      <c r="E29" s="31"/>
    </row>
    <row r="30" spans="2:5" x14ac:dyDescent="0.3">
      <c r="E30" s="31"/>
    </row>
    <row r="31" spans="2:5" x14ac:dyDescent="0.3">
      <c r="B31" s="13" t="s">
        <v>15</v>
      </c>
      <c r="C31" s="7"/>
      <c r="D31" s="14" t="s">
        <v>12</v>
      </c>
      <c r="E31" s="32"/>
    </row>
    <row r="32" spans="2:5" x14ac:dyDescent="0.3">
      <c r="E32" s="31"/>
    </row>
    <row r="33" spans="2:5" x14ac:dyDescent="0.3">
      <c r="B33" s="4"/>
      <c r="C33" s="4"/>
      <c r="E33" s="31"/>
    </row>
    <row r="34" spans="2:5" x14ac:dyDescent="0.3">
      <c r="B34" s="4"/>
      <c r="C34" s="4"/>
      <c r="D34" s="5"/>
      <c r="E34" s="25"/>
    </row>
    <row r="35" spans="2:5" x14ac:dyDescent="0.3">
      <c r="B35" s="4"/>
      <c r="C35" s="4"/>
      <c r="D35" s="5"/>
      <c r="E35" s="25"/>
    </row>
    <row r="36" spans="2:5" x14ac:dyDescent="0.3">
      <c r="B36" s="4"/>
      <c r="C36" s="4"/>
      <c r="D36" s="5"/>
      <c r="E36" s="25"/>
    </row>
    <row r="37" spans="2:5" x14ac:dyDescent="0.3">
      <c r="B37" s="4"/>
      <c r="C37" s="4"/>
      <c r="D37" s="5"/>
      <c r="E37" s="25"/>
    </row>
    <row r="38" spans="2:5" x14ac:dyDescent="0.3">
      <c r="B38" s="4"/>
      <c r="C38" s="4"/>
      <c r="D38" s="5"/>
      <c r="E38" s="25"/>
    </row>
    <row r="39" spans="2:5" x14ac:dyDescent="0.3">
      <c r="B39" s="4"/>
      <c r="C39" s="4"/>
      <c r="D39" s="5"/>
      <c r="E39" s="25"/>
    </row>
    <row r="40" spans="2:5" x14ac:dyDescent="0.3">
      <c r="B40" s="4"/>
      <c r="C40" s="4"/>
      <c r="D40" s="5"/>
      <c r="E40" s="25"/>
    </row>
    <row r="41" spans="2:5" x14ac:dyDescent="0.3">
      <c r="B41" s="4"/>
      <c r="C41" s="4"/>
      <c r="D41" s="5"/>
      <c r="E41" s="25"/>
    </row>
    <row r="42" spans="2:5" x14ac:dyDescent="0.3">
      <c r="B42" s="4"/>
      <c r="C42" s="4"/>
      <c r="D42" s="5"/>
      <c r="E42" s="25"/>
    </row>
    <row r="43" spans="2:5" x14ac:dyDescent="0.3">
      <c r="B43" s="4"/>
      <c r="C43" s="4"/>
      <c r="D43" s="5"/>
      <c r="E43" s="25"/>
    </row>
    <row r="44" spans="2:5" x14ac:dyDescent="0.3">
      <c r="B44" s="4"/>
      <c r="C44" s="4"/>
      <c r="D44" s="5"/>
      <c r="E44" s="25"/>
    </row>
    <row r="45" spans="2:5" x14ac:dyDescent="0.3">
      <c r="B45" s="4"/>
      <c r="C45" s="4"/>
      <c r="D45" s="5"/>
      <c r="E45" s="25"/>
    </row>
    <row r="46" spans="2:5" x14ac:dyDescent="0.3">
      <c r="B46" s="4"/>
      <c r="C46" s="4"/>
      <c r="D46" s="5"/>
      <c r="E46" s="25"/>
    </row>
    <row r="47" spans="2:5" x14ac:dyDescent="0.3">
      <c r="E47" s="31"/>
    </row>
    <row r="48" spans="2:5" x14ac:dyDescent="0.3">
      <c r="B48" s="4" t="s">
        <v>40</v>
      </c>
      <c r="D48" s="30" t="s">
        <v>13</v>
      </c>
      <c r="E48" s="31"/>
    </row>
  </sheetData>
  <sheetProtection algorithmName="SHA-512" hashValue="JyZsCX/PhEaYl6JgCHdX42UjV6gdSBWXO/qwESZ53e/822xKzHjGF0bi/btr4FfTroZY84Ek+KXKpQksshVQ7g==" saltValue="0ns+1fJ9LaiKooEMki0ZE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showGridLines="0" zoomScaleNormal="100" workbookViewId="0">
      <selection activeCell="B5" sqref="B5:D5"/>
    </sheetView>
  </sheetViews>
  <sheetFormatPr defaultColWidth="33.21875" defaultRowHeight="13.8" x14ac:dyDescent="0.3"/>
  <cols>
    <col min="1" max="1" width="33.21875" style="15"/>
    <col min="2" max="2" width="17.5546875" style="15" customWidth="1"/>
    <col min="3" max="3" width="17.5546875" style="16" customWidth="1"/>
    <col min="4" max="4" width="19" style="15" customWidth="1"/>
    <col min="5" max="5" width="23.88671875" style="15" customWidth="1"/>
    <col min="6" max="16384" width="33.21875" style="15"/>
  </cols>
  <sheetData>
    <row r="1" spans="1:6" ht="38.4" customHeight="1" x14ac:dyDescent="0.3"/>
    <row r="5" spans="1:6" ht="18" x14ac:dyDescent="0.35">
      <c r="A5" s="11" t="s">
        <v>55</v>
      </c>
      <c r="B5" s="55"/>
      <c r="C5" s="56"/>
      <c r="D5" s="56"/>
    </row>
    <row r="6" spans="1:6" ht="18" x14ac:dyDescent="0.35">
      <c r="A6" s="19"/>
    </row>
    <row r="7" spans="1:6" ht="18.600000000000001" thickBot="1" x14ac:dyDescent="0.4">
      <c r="A7" s="19" t="s">
        <v>60</v>
      </c>
      <c r="D7" s="18">
        <f>SUMIF('výpis prvků'!B:B,"Šířka",'výpis prvků'!E:E)</f>
        <v>0</v>
      </c>
    </row>
    <row r="8" spans="1:6" ht="18.600000000000001" thickBot="1" x14ac:dyDescent="0.4">
      <c r="A8" s="52" t="s">
        <v>36</v>
      </c>
      <c r="B8" s="52"/>
      <c r="C8" s="52"/>
      <c r="D8" s="34">
        <f>SUMIF('výpis prvků'!B:B,"Obvod celkem",'výpis prvků'!D:D)</f>
        <v>0</v>
      </c>
      <c r="E8" s="18"/>
    </row>
    <row r="9" spans="1:6" ht="18" x14ac:dyDescent="0.35">
      <c r="A9" s="19"/>
      <c r="B9" s="19"/>
      <c r="C9" s="20"/>
      <c r="D9" s="21">
        <f>D8*1.12</f>
        <v>0</v>
      </c>
      <c r="E9" s="19"/>
    </row>
    <row r="10" spans="1:6" ht="18" x14ac:dyDescent="0.35">
      <c r="A10" s="19"/>
      <c r="B10" s="19"/>
      <c r="C10" s="20"/>
      <c r="D10" s="19"/>
      <c r="E10" s="19"/>
    </row>
    <row r="11" spans="1:6" ht="18" x14ac:dyDescent="0.35">
      <c r="A11" s="19" t="s">
        <v>0</v>
      </c>
      <c r="B11" s="20" t="s">
        <v>10</v>
      </c>
      <c r="C11" s="20" t="s">
        <v>7</v>
      </c>
      <c r="D11" s="20" t="s">
        <v>8</v>
      </c>
      <c r="E11" s="19"/>
    </row>
    <row r="12" spans="1:6" ht="18" x14ac:dyDescent="0.35">
      <c r="A12" s="23" t="s">
        <v>42</v>
      </c>
      <c r="B12" s="46">
        <v>80</v>
      </c>
      <c r="C12" s="22" t="s">
        <v>16</v>
      </c>
      <c r="D12" s="44">
        <f>ROUNDUP($D$9/1.16,0)</f>
        <v>0</v>
      </c>
      <c r="E12" s="19"/>
      <c r="F12" s="17"/>
    </row>
    <row r="13" spans="1:6" ht="18" x14ac:dyDescent="0.35">
      <c r="A13" s="23" t="s">
        <v>4</v>
      </c>
      <c r="B13" s="47">
        <v>600</v>
      </c>
      <c r="C13" s="22" t="s">
        <v>1</v>
      </c>
      <c r="D13" s="44">
        <f>ROUNDUP($D$9/(B13/43/2),0)</f>
        <v>0</v>
      </c>
      <c r="E13" s="19"/>
    </row>
    <row r="14" spans="1:6" ht="18" x14ac:dyDescent="0.35">
      <c r="A14" s="23" t="s">
        <v>5</v>
      </c>
      <c r="B14" s="47" t="s">
        <v>61</v>
      </c>
      <c r="C14" s="22" t="s">
        <v>2</v>
      </c>
      <c r="D14" s="44" t="e">
        <f>ROUNDUP($D$9/B14,0)</f>
        <v>#VALUE!</v>
      </c>
      <c r="E14" s="19"/>
    </row>
    <row r="15" spans="1:6" ht="18" x14ac:dyDescent="0.35">
      <c r="A15" s="23" t="s">
        <v>6</v>
      </c>
      <c r="B15" s="47" t="s">
        <v>61</v>
      </c>
      <c r="C15" s="22" t="s">
        <v>2</v>
      </c>
      <c r="D15" s="44" t="e">
        <f>ROUNDUP($D$9/B15*2,0)</f>
        <v>#VALUE!</v>
      </c>
      <c r="E15" s="19"/>
    </row>
    <row r="16" spans="1:6" ht="18" x14ac:dyDescent="0.35">
      <c r="A16" s="23" t="s">
        <v>9</v>
      </c>
      <c r="B16" s="47" t="s">
        <v>61</v>
      </c>
      <c r="C16" s="22" t="s">
        <v>2</v>
      </c>
      <c r="D16" s="44" t="e">
        <f>ROUNDUP($D$9/B16,0)</f>
        <v>#VALUE!</v>
      </c>
      <c r="E16" s="19"/>
    </row>
    <row r="17" spans="1:4" ht="18" x14ac:dyDescent="0.35">
      <c r="A17" s="23" t="s">
        <v>43</v>
      </c>
      <c r="B17" s="48" t="s">
        <v>29</v>
      </c>
      <c r="C17" s="22" t="s">
        <v>3</v>
      </c>
      <c r="D17" s="45">
        <f>SUMIF('výpis prvků'!E:E,"Šrouby v nadpraží",'výpis prvků'!I:I)</f>
        <v>0</v>
      </c>
    </row>
    <row r="18" spans="1:4" ht="18" x14ac:dyDescent="0.35">
      <c r="A18" s="23" t="s">
        <v>44</v>
      </c>
      <c r="B18" s="48" t="s">
        <v>29</v>
      </c>
      <c r="C18" s="22" t="s">
        <v>3</v>
      </c>
      <c r="D18" s="45">
        <f>SUMIF('výpis prvků'!E:E,"Šrouby po svislé straně",'výpis prvků'!I:I)</f>
        <v>0</v>
      </c>
    </row>
    <row r="19" spans="1:4" ht="18" x14ac:dyDescent="0.35">
      <c r="A19" s="23" t="s">
        <v>45</v>
      </c>
      <c r="B19" s="48" t="s">
        <v>29</v>
      </c>
      <c r="C19" s="22" t="s">
        <v>3</v>
      </c>
      <c r="D19" s="45">
        <f>SUMIF('výpis prvků'!E:E,"Šrouby parapet",'výpis prvků'!I:I)</f>
        <v>0</v>
      </c>
    </row>
    <row r="21" spans="1:4" ht="38.4" customHeight="1" x14ac:dyDescent="0.3">
      <c r="A21" s="53" t="s">
        <v>62</v>
      </c>
      <c r="B21" s="54"/>
      <c r="C21" s="54"/>
      <c r="D21" s="54"/>
    </row>
    <row r="22" spans="1:4" ht="15.6" x14ac:dyDescent="0.3">
      <c r="A22" s="33"/>
    </row>
    <row r="23" spans="1:4" x14ac:dyDescent="0.3">
      <c r="A23" s="65"/>
      <c r="B23" s="65"/>
      <c r="C23" s="66"/>
      <c r="D23" s="65"/>
    </row>
    <row r="24" spans="1:4" x14ac:dyDescent="0.3">
      <c r="A24" s="65"/>
      <c r="B24" s="65"/>
      <c r="C24" s="66"/>
      <c r="D24" s="65"/>
    </row>
    <row r="25" spans="1:4" x14ac:dyDescent="0.3">
      <c r="A25" s="65"/>
      <c r="B25" s="65"/>
      <c r="C25" s="66"/>
      <c r="D25" s="65"/>
    </row>
    <row r="26" spans="1:4" x14ac:dyDescent="0.3">
      <c r="A26" s="65"/>
      <c r="B26" s="65"/>
      <c r="C26" s="66"/>
      <c r="D26" s="65"/>
    </row>
    <row r="27" spans="1:4" x14ac:dyDescent="0.3">
      <c r="A27" s="65"/>
      <c r="B27" s="65"/>
      <c r="C27" s="66"/>
      <c r="D27" s="65"/>
    </row>
    <row r="28" spans="1:4" x14ac:dyDescent="0.3">
      <c r="A28" s="65"/>
      <c r="B28" s="65"/>
      <c r="C28" s="66"/>
      <c r="D28" s="65"/>
    </row>
    <row r="29" spans="1:4" x14ac:dyDescent="0.3">
      <c r="A29" s="65"/>
      <c r="B29" s="65"/>
      <c r="C29" s="66"/>
      <c r="D29" s="65"/>
    </row>
    <row r="30" spans="1:4" x14ac:dyDescent="0.3">
      <c r="A30" s="65"/>
      <c r="B30" s="65"/>
      <c r="C30" s="66"/>
      <c r="D30" s="65"/>
    </row>
    <row r="31" spans="1:4" x14ac:dyDescent="0.3">
      <c r="A31" s="65"/>
      <c r="B31" s="65"/>
      <c r="C31" s="66"/>
      <c r="D31" s="65"/>
    </row>
    <row r="32" spans="1:4" x14ac:dyDescent="0.3">
      <c r="A32" s="65"/>
      <c r="B32" s="65"/>
      <c r="C32" s="66"/>
      <c r="D32" s="65"/>
    </row>
    <row r="33" spans="1:4" x14ac:dyDescent="0.3">
      <c r="A33" s="65"/>
      <c r="B33" s="65"/>
      <c r="C33" s="66"/>
      <c r="D33" s="65"/>
    </row>
    <row r="34" spans="1:4" x14ac:dyDescent="0.3">
      <c r="A34" s="65"/>
      <c r="B34" s="65"/>
      <c r="C34" s="66"/>
      <c r="D34" s="65"/>
    </row>
    <row r="35" spans="1:4" x14ac:dyDescent="0.3">
      <c r="A35" s="65"/>
      <c r="B35" s="65"/>
      <c r="C35" s="66"/>
      <c r="D35" s="65"/>
    </row>
    <row r="36" spans="1:4" x14ac:dyDescent="0.3">
      <c r="A36" s="65"/>
      <c r="B36" s="65"/>
      <c r="C36" s="66"/>
      <c r="D36" s="65"/>
    </row>
    <row r="37" spans="1:4" x14ac:dyDescent="0.3">
      <c r="A37" s="65"/>
      <c r="B37" s="65"/>
      <c r="C37" s="66"/>
      <c r="D37" s="65"/>
    </row>
    <row r="38" spans="1:4" x14ac:dyDescent="0.3">
      <c r="A38" s="65"/>
      <c r="B38" s="65"/>
      <c r="C38" s="66"/>
      <c r="D38" s="65"/>
    </row>
    <row r="39" spans="1:4" x14ac:dyDescent="0.3">
      <c r="A39" s="65"/>
      <c r="B39" s="65"/>
      <c r="C39" s="66"/>
      <c r="D39" s="65"/>
    </row>
    <row r="40" spans="1:4" x14ac:dyDescent="0.3">
      <c r="A40" s="65"/>
      <c r="B40" s="65"/>
      <c r="C40" s="66"/>
      <c r="D40" s="65"/>
    </row>
    <row r="41" spans="1:4" x14ac:dyDescent="0.3">
      <c r="A41" s="65"/>
      <c r="B41" s="65"/>
      <c r="C41" s="66"/>
      <c r="D41" s="65"/>
    </row>
    <row r="42" spans="1:4" x14ac:dyDescent="0.3">
      <c r="A42" s="65"/>
      <c r="B42" s="65"/>
      <c r="C42" s="66"/>
      <c r="D42" s="65"/>
    </row>
    <row r="43" spans="1:4" x14ac:dyDescent="0.3">
      <c r="A43" s="65"/>
      <c r="B43" s="65"/>
      <c r="C43" s="66"/>
      <c r="D43" s="65"/>
    </row>
    <row r="44" spans="1:4" x14ac:dyDescent="0.3">
      <c r="A44" s="65"/>
      <c r="B44" s="65"/>
      <c r="C44" s="66"/>
      <c r="D44" s="65"/>
    </row>
  </sheetData>
  <sheetProtection algorithmName="SHA-512" hashValue="fAeQ7niiMDDJ3BXS8yFZTCiX5LTBs+x8O1I288j3gM3bpEs3ZF1YwsKEUmnDQolEaBfaUSy8nzhA5BIrwX5sTQ==" saltValue="NcIGJDbSImbUPGYHgGlWNg==" spinCount="100000" sheet="1" scenarios="1" insertHyperlinks="0" sort="0" autoFilter="0"/>
  <mergeCells count="3">
    <mergeCell ref="A8:C8"/>
    <mergeCell ref="A21:D21"/>
    <mergeCell ref="B5:D5"/>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EEBDBAE9-CEB1-4FD4-BDB3-FA19226266AA}">
          <x14:formula1>
            <xm:f>'pomocný list'!$A$50:$A$51</xm:f>
          </x14:formula1>
          <xm:sqref>B13</xm:sqref>
        </x14:dataValidation>
        <x14:dataValidation type="list" allowBlank="1" showInputMessage="1" showErrorMessage="1" xr:uid="{119C8093-88D2-467A-B4AE-1D8F277E68AF}">
          <x14:formula1>
            <xm:f>'pomocný list'!$A$53:$A$58</xm:f>
          </x14:formula1>
          <xm:sqref>B14:B15</xm:sqref>
        </x14:dataValidation>
        <x14:dataValidation type="list" allowBlank="1" showInputMessage="1" showErrorMessage="1" xr:uid="{37AC2EDA-7EE3-4E11-9371-927927B69338}">
          <x14:formula1>
            <xm:f>'pomocný list'!$A$60:$A$66</xm:f>
          </x14:formula1>
          <xm:sqref>B16</xm:sqref>
        </x14:dataValidation>
        <x14:dataValidation type="list" allowBlank="1" showInputMessage="1" showErrorMessage="1" xr:uid="{E812EBD9-BC0D-40F8-B8C5-4A32B2023208}">
          <x14:formula1>
            <xm:f>'pomocný list'!$A$40:$A$48</xm:f>
          </x14:formula1>
          <xm:sqref>B12</xm:sqref>
        </x14:dataValidation>
        <x14:dataValidation type="list" allowBlank="1" showInputMessage="1" showErrorMessage="1" xr:uid="{0E93402E-4D57-4C8B-B142-2D1255D4437A}">
          <x14:formula1>
            <xm:f>'pomocný list'!$A$31:$A$38</xm:f>
          </x14:formula1>
          <xm:sqref>B17:B19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5A09-1639-4397-A954-1A3AE3C437CC}">
  <dimension ref="A3:T823"/>
  <sheetViews>
    <sheetView showGridLines="0" tabSelected="1" zoomScaleNormal="100" workbookViewId="0">
      <selection activeCell="D3" sqref="D3"/>
    </sheetView>
  </sheetViews>
  <sheetFormatPr defaultRowHeight="14.4" x14ac:dyDescent="0.3"/>
  <cols>
    <col min="1" max="1" width="4.21875" style="7" customWidth="1"/>
    <col min="2" max="2" width="24.109375" bestFit="1" customWidth="1"/>
    <col min="3" max="3" width="5.21875" bestFit="1" customWidth="1"/>
    <col min="4" max="4" width="29.88671875" bestFit="1" customWidth="1"/>
    <col min="5" max="5" width="18.44140625" style="31" customWidth="1"/>
    <col min="6" max="6" width="3.5546875" style="24" customWidth="1"/>
    <col min="7" max="7" width="6.109375" style="24" customWidth="1"/>
    <col min="8" max="8" width="14.44140625" style="24" customWidth="1"/>
    <col min="9" max="9" width="16.77734375" style="24" bestFit="1" customWidth="1"/>
    <col min="10" max="10" width="16.44140625" style="24" customWidth="1"/>
    <col min="11" max="20" width="8.88671875" style="24"/>
  </cols>
  <sheetData>
    <row r="3" spans="1:10" x14ac:dyDescent="0.3">
      <c r="A3" s="50">
        <v>1</v>
      </c>
      <c r="B3" s="42" t="s">
        <v>54</v>
      </c>
      <c r="C3" s="43" t="s">
        <v>18</v>
      </c>
      <c r="D3" s="41"/>
      <c r="E3" s="36"/>
      <c r="F3" s="64"/>
      <c r="G3" s="64"/>
      <c r="H3" s="64"/>
      <c r="I3" s="64"/>
      <c r="J3" s="57"/>
    </row>
    <row r="4" spans="1:10" x14ac:dyDescent="0.3">
      <c r="A4" s="50"/>
      <c r="B4" s="42" t="s">
        <v>37</v>
      </c>
      <c r="C4" s="43" t="s">
        <v>16</v>
      </c>
      <c r="D4" s="41"/>
      <c r="E4" s="36">
        <f>D4*D6/1000</f>
        <v>0</v>
      </c>
      <c r="F4" s="64"/>
      <c r="G4" s="64"/>
      <c r="H4" s="64"/>
      <c r="I4" s="64"/>
      <c r="J4" s="58"/>
    </row>
    <row r="5" spans="1:10" x14ac:dyDescent="0.3">
      <c r="A5" s="50"/>
      <c r="B5" s="42" t="s">
        <v>38</v>
      </c>
      <c r="C5" s="43" t="s">
        <v>16</v>
      </c>
      <c r="D5" s="41"/>
      <c r="E5" s="36"/>
      <c r="F5" s="64"/>
      <c r="G5" s="64"/>
      <c r="H5" s="64"/>
      <c r="I5" s="64"/>
      <c r="J5" s="58"/>
    </row>
    <row r="6" spans="1:10" x14ac:dyDescent="0.3">
      <c r="A6" s="50"/>
      <c r="B6" s="42" t="s">
        <v>22</v>
      </c>
      <c r="C6" s="43" t="s">
        <v>3</v>
      </c>
      <c r="D6" s="41"/>
      <c r="E6" s="36"/>
      <c r="F6" s="64"/>
      <c r="G6" s="64"/>
      <c r="H6" s="64"/>
      <c r="I6" s="64"/>
      <c r="J6" s="58"/>
    </row>
    <row r="7" spans="1:10" x14ac:dyDescent="0.3">
      <c r="A7" s="50"/>
      <c r="B7" s="42" t="s">
        <v>17</v>
      </c>
      <c r="C7" s="43" t="s">
        <v>57</v>
      </c>
      <c r="D7" s="41"/>
      <c r="E7" s="36"/>
      <c r="F7" s="64"/>
      <c r="G7" s="64"/>
      <c r="H7" s="64"/>
      <c r="I7" s="64"/>
      <c r="J7" s="58"/>
    </row>
    <row r="8" spans="1:10" x14ac:dyDescent="0.3">
      <c r="A8" s="50"/>
      <c r="B8" s="39" t="s">
        <v>39</v>
      </c>
      <c r="C8" s="40" t="s">
        <v>2</v>
      </c>
      <c r="D8" s="49">
        <f>(2*(D4+D5)*D6/1000)</f>
        <v>0</v>
      </c>
      <c r="E8" s="36"/>
      <c r="F8" s="64"/>
      <c r="G8" s="64"/>
      <c r="H8" s="64"/>
      <c r="I8" s="64"/>
      <c r="J8" s="58"/>
    </row>
    <row r="9" spans="1:10" x14ac:dyDescent="0.3">
      <c r="A9" s="50"/>
      <c r="B9" s="27" t="s">
        <v>20</v>
      </c>
      <c r="C9" s="28" t="s">
        <v>16</v>
      </c>
      <c r="D9" s="29"/>
      <c r="E9" s="36"/>
      <c r="F9" s="60"/>
      <c r="G9" s="61" t="s">
        <v>63</v>
      </c>
      <c r="H9" s="62"/>
      <c r="I9" s="63"/>
      <c r="J9" s="59"/>
    </row>
    <row r="10" spans="1:10" x14ac:dyDescent="0.3">
      <c r="A10" s="50"/>
      <c r="B10" s="27" t="s">
        <v>19</v>
      </c>
      <c r="C10" s="28"/>
      <c r="D10" s="29"/>
      <c r="E10" s="36"/>
      <c r="F10" s="35"/>
      <c r="G10" s="35"/>
      <c r="H10" s="35"/>
      <c r="I10" s="35"/>
    </row>
    <row r="11" spans="1:10" x14ac:dyDescent="0.3">
      <c r="A11" s="50"/>
      <c r="B11" s="27" t="s">
        <v>51</v>
      </c>
      <c r="C11" s="28" t="s">
        <v>3</v>
      </c>
      <c r="D11" s="51"/>
      <c r="E11" s="36" t="s">
        <v>50</v>
      </c>
      <c r="F11" s="35"/>
      <c r="G11" s="35"/>
      <c r="H11" s="36" t="s">
        <v>46</v>
      </c>
      <c r="I11" s="38" t="s">
        <v>52</v>
      </c>
    </row>
    <row r="12" spans="1:10" x14ac:dyDescent="0.3">
      <c r="A12" s="50"/>
      <c r="B12" s="27" t="s">
        <v>49</v>
      </c>
      <c r="C12" s="28"/>
      <c r="D12" s="29"/>
      <c r="E12" s="27" t="s">
        <v>21</v>
      </c>
      <c r="F12" s="28" t="s">
        <v>3</v>
      </c>
      <c r="G12" s="41">
        <v>0</v>
      </c>
      <c r="H12" s="29"/>
      <c r="I12" s="37">
        <f>G12*D6</f>
        <v>0</v>
      </c>
    </row>
    <row r="13" spans="1:10" x14ac:dyDescent="0.3">
      <c r="A13" s="50"/>
      <c r="B13" s="27" t="s">
        <v>48</v>
      </c>
      <c r="C13" s="28"/>
      <c r="D13" s="29"/>
      <c r="E13" s="27" t="s">
        <v>53</v>
      </c>
      <c r="F13" s="28" t="s">
        <v>3</v>
      </c>
      <c r="G13" s="41">
        <v>0</v>
      </c>
      <c r="H13" s="29"/>
      <c r="I13" s="37">
        <f>(G13*2)*D6</f>
        <v>0</v>
      </c>
    </row>
    <row r="14" spans="1:10" x14ac:dyDescent="0.3">
      <c r="A14" s="50"/>
      <c r="B14" s="27" t="s">
        <v>47</v>
      </c>
      <c r="C14" s="28"/>
      <c r="D14" s="29"/>
      <c r="E14" s="27" t="s">
        <v>58</v>
      </c>
      <c r="F14" s="28" t="s">
        <v>3</v>
      </c>
      <c r="G14" s="41">
        <v>0</v>
      </c>
      <c r="H14" s="29"/>
      <c r="I14" s="37">
        <f>G14*D6</f>
        <v>0</v>
      </c>
    </row>
    <row r="15" spans="1:10" x14ac:dyDescent="0.3">
      <c r="I15" s="31"/>
    </row>
    <row r="20" spans="1:10" x14ac:dyDescent="0.3">
      <c r="A20" s="50">
        <v>2</v>
      </c>
      <c r="B20" s="42" t="s">
        <v>54</v>
      </c>
      <c r="C20" s="43" t="s">
        <v>18</v>
      </c>
      <c r="D20" s="41"/>
      <c r="E20" s="36"/>
      <c r="F20" s="64"/>
      <c r="G20" s="64"/>
      <c r="H20" s="64"/>
      <c r="I20" s="64"/>
      <c r="J20" s="57"/>
    </row>
    <row r="21" spans="1:10" x14ac:dyDescent="0.3">
      <c r="A21" s="50"/>
      <c r="B21" s="42" t="s">
        <v>37</v>
      </c>
      <c r="C21" s="43" t="s">
        <v>16</v>
      </c>
      <c r="D21" s="41"/>
      <c r="E21" s="36">
        <f>D21*D23/1000</f>
        <v>0</v>
      </c>
      <c r="F21" s="64"/>
      <c r="G21" s="64"/>
      <c r="H21" s="64"/>
      <c r="I21" s="64"/>
      <c r="J21" s="58"/>
    </row>
    <row r="22" spans="1:10" x14ac:dyDescent="0.3">
      <c r="A22" s="50"/>
      <c r="B22" s="42" t="s">
        <v>38</v>
      </c>
      <c r="C22" s="43" t="s">
        <v>16</v>
      </c>
      <c r="D22" s="41"/>
      <c r="E22" s="36"/>
      <c r="F22" s="64"/>
      <c r="G22" s="64"/>
      <c r="H22" s="64"/>
      <c r="I22" s="64"/>
      <c r="J22" s="58"/>
    </row>
    <row r="23" spans="1:10" x14ac:dyDescent="0.3">
      <c r="A23" s="50"/>
      <c r="B23" s="42" t="s">
        <v>22</v>
      </c>
      <c r="C23" s="43" t="s">
        <v>3</v>
      </c>
      <c r="D23" s="41"/>
      <c r="E23" s="36"/>
      <c r="F23" s="64"/>
      <c r="G23" s="64"/>
      <c r="H23" s="64"/>
      <c r="I23" s="64"/>
      <c r="J23" s="58"/>
    </row>
    <row r="24" spans="1:10" x14ac:dyDescent="0.3">
      <c r="A24" s="50"/>
      <c r="B24" s="42" t="s">
        <v>17</v>
      </c>
      <c r="C24" s="43" t="s">
        <v>57</v>
      </c>
      <c r="D24" s="41"/>
      <c r="E24" s="36"/>
      <c r="F24" s="64"/>
      <c r="G24" s="64"/>
      <c r="H24" s="64"/>
      <c r="I24" s="64"/>
      <c r="J24" s="58"/>
    </row>
    <row r="25" spans="1:10" x14ac:dyDescent="0.3">
      <c r="A25" s="50"/>
      <c r="B25" s="39" t="s">
        <v>39</v>
      </c>
      <c r="C25" s="40" t="s">
        <v>2</v>
      </c>
      <c r="D25" s="49">
        <f>(2*(D21+D22)*D23/1000)</f>
        <v>0</v>
      </c>
      <c r="E25" s="36"/>
      <c r="F25" s="64"/>
      <c r="G25" s="64"/>
      <c r="H25" s="64"/>
      <c r="I25" s="64"/>
      <c r="J25" s="58"/>
    </row>
    <row r="26" spans="1:10" x14ac:dyDescent="0.3">
      <c r="A26" s="50"/>
      <c r="B26" s="27" t="s">
        <v>20</v>
      </c>
      <c r="C26" s="28" t="s">
        <v>16</v>
      </c>
      <c r="D26" s="29"/>
      <c r="E26" s="36"/>
      <c r="F26" s="60"/>
      <c r="G26" s="61" t="s">
        <v>63</v>
      </c>
      <c r="H26" s="62"/>
      <c r="I26" s="63"/>
      <c r="J26" s="59"/>
    </row>
    <row r="27" spans="1:10" x14ac:dyDescent="0.3">
      <c r="A27" s="50"/>
      <c r="B27" s="27" t="s">
        <v>19</v>
      </c>
      <c r="C27" s="28"/>
      <c r="D27" s="29"/>
      <c r="E27" s="36"/>
      <c r="F27" s="35"/>
      <c r="G27" s="35"/>
      <c r="H27" s="35"/>
      <c r="I27" s="35"/>
    </row>
    <row r="28" spans="1:10" x14ac:dyDescent="0.3">
      <c r="A28" s="50"/>
      <c r="B28" s="27" t="s">
        <v>51</v>
      </c>
      <c r="C28" s="28" t="s">
        <v>3</v>
      </c>
      <c r="D28" s="51"/>
      <c r="E28" s="36" t="s">
        <v>50</v>
      </c>
      <c r="F28" s="35"/>
      <c r="G28" s="35"/>
      <c r="H28" s="36" t="s">
        <v>46</v>
      </c>
      <c r="I28" s="38" t="s">
        <v>52</v>
      </c>
    </row>
    <row r="29" spans="1:10" x14ac:dyDescent="0.3">
      <c r="A29" s="50"/>
      <c r="B29" s="27" t="s">
        <v>49</v>
      </c>
      <c r="C29" s="28"/>
      <c r="D29" s="29"/>
      <c r="E29" s="27" t="s">
        <v>21</v>
      </c>
      <c r="F29" s="28" t="s">
        <v>3</v>
      </c>
      <c r="G29" s="41">
        <v>0</v>
      </c>
      <c r="H29" s="29"/>
      <c r="I29" s="37">
        <f>G29*D23</f>
        <v>0</v>
      </c>
    </row>
    <row r="30" spans="1:10" x14ac:dyDescent="0.3">
      <c r="A30" s="50"/>
      <c r="B30" s="27" t="s">
        <v>48</v>
      </c>
      <c r="C30" s="28"/>
      <c r="D30" s="29"/>
      <c r="E30" s="27" t="s">
        <v>53</v>
      </c>
      <c r="F30" s="28" t="s">
        <v>3</v>
      </c>
      <c r="G30" s="41">
        <v>0</v>
      </c>
      <c r="H30" s="29"/>
      <c r="I30" s="37">
        <f>(G30*2)*D23</f>
        <v>0</v>
      </c>
    </row>
    <row r="31" spans="1:10" x14ac:dyDescent="0.3">
      <c r="A31" s="50"/>
      <c r="B31" s="27" t="s">
        <v>47</v>
      </c>
      <c r="C31" s="28"/>
      <c r="D31" s="29"/>
      <c r="E31" s="27" t="s">
        <v>58</v>
      </c>
      <c r="F31" s="28" t="s">
        <v>3</v>
      </c>
      <c r="G31" s="41">
        <v>0</v>
      </c>
      <c r="H31" s="29"/>
      <c r="I31" s="37">
        <f>G31*D23</f>
        <v>0</v>
      </c>
    </row>
    <row r="36" spans="1:10" x14ac:dyDescent="0.3">
      <c r="A36" s="50">
        <v>3</v>
      </c>
      <c r="B36" s="42" t="s">
        <v>54</v>
      </c>
      <c r="C36" s="43" t="s">
        <v>18</v>
      </c>
      <c r="D36" s="41"/>
      <c r="E36" s="36"/>
      <c r="F36" s="64"/>
      <c r="G36" s="64"/>
      <c r="H36" s="64"/>
      <c r="I36" s="64"/>
      <c r="J36" s="57"/>
    </row>
    <row r="37" spans="1:10" x14ac:dyDescent="0.3">
      <c r="A37" s="50"/>
      <c r="B37" s="42" t="s">
        <v>37</v>
      </c>
      <c r="C37" s="43" t="s">
        <v>16</v>
      </c>
      <c r="D37" s="41"/>
      <c r="E37" s="36">
        <f>D37*D39/1000</f>
        <v>0</v>
      </c>
      <c r="F37" s="64"/>
      <c r="G37" s="64"/>
      <c r="H37" s="64"/>
      <c r="I37" s="64"/>
      <c r="J37" s="58"/>
    </row>
    <row r="38" spans="1:10" x14ac:dyDescent="0.3">
      <c r="A38" s="50"/>
      <c r="B38" s="42" t="s">
        <v>38</v>
      </c>
      <c r="C38" s="43" t="s">
        <v>16</v>
      </c>
      <c r="D38" s="41"/>
      <c r="E38" s="36"/>
      <c r="F38" s="64"/>
      <c r="G38" s="64"/>
      <c r="H38" s="64"/>
      <c r="I38" s="64"/>
      <c r="J38" s="58"/>
    </row>
    <row r="39" spans="1:10" x14ac:dyDescent="0.3">
      <c r="A39" s="50"/>
      <c r="B39" s="42" t="s">
        <v>22</v>
      </c>
      <c r="C39" s="43" t="s">
        <v>3</v>
      </c>
      <c r="D39" s="41"/>
      <c r="E39" s="36"/>
      <c r="F39" s="64"/>
      <c r="G39" s="64"/>
      <c r="H39" s="64"/>
      <c r="I39" s="64"/>
      <c r="J39" s="58"/>
    </row>
    <row r="40" spans="1:10" x14ac:dyDescent="0.3">
      <c r="A40" s="50"/>
      <c r="B40" s="42" t="s">
        <v>17</v>
      </c>
      <c r="C40" s="43" t="s">
        <v>57</v>
      </c>
      <c r="D40" s="41"/>
      <c r="E40" s="36"/>
      <c r="F40" s="64"/>
      <c r="G40" s="64"/>
      <c r="H40" s="64"/>
      <c r="I40" s="64"/>
      <c r="J40" s="58"/>
    </row>
    <row r="41" spans="1:10" x14ac:dyDescent="0.3">
      <c r="A41" s="50"/>
      <c r="B41" s="39" t="s">
        <v>39</v>
      </c>
      <c r="C41" s="40" t="s">
        <v>2</v>
      </c>
      <c r="D41" s="49">
        <f>(2*(D37+D38)*D39/1000)</f>
        <v>0</v>
      </c>
      <c r="E41" s="36"/>
      <c r="F41" s="64"/>
      <c r="G41" s="64"/>
      <c r="H41" s="64"/>
      <c r="I41" s="64"/>
      <c r="J41" s="58"/>
    </row>
    <row r="42" spans="1:10" x14ac:dyDescent="0.3">
      <c r="A42" s="50"/>
      <c r="B42" s="27" t="s">
        <v>20</v>
      </c>
      <c r="C42" s="28" t="s">
        <v>16</v>
      </c>
      <c r="D42" s="29"/>
      <c r="E42" s="36"/>
      <c r="F42" s="60"/>
      <c r="G42" s="61" t="s">
        <v>63</v>
      </c>
      <c r="H42" s="62"/>
      <c r="I42" s="63"/>
      <c r="J42" s="59"/>
    </row>
    <row r="43" spans="1:10" x14ac:dyDescent="0.3">
      <c r="A43" s="50"/>
      <c r="B43" s="27" t="s">
        <v>19</v>
      </c>
      <c r="C43" s="28"/>
      <c r="D43" s="29"/>
      <c r="E43" s="36"/>
      <c r="F43" s="35"/>
      <c r="G43" s="35"/>
      <c r="H43" s="35"/>
      <c r="I43" s="35"/>
    </row>
    <row r="44" spans="1:10" x14ac:dyDescent="0.3">
      <c r="A44" s="50"/>
      <c r="B44" s="27" t="s">
        <v>51</v>
      </c>
      <c r="C44" s="28" t="s">
        <v>3</v>
      </c>
      <c r="D44" s="51"/>
      <c r="E44" s="36" t="s">
        <v>50</v>
      </c>
      <c r="F44" s="35"/>
      <c r="G44" s="35"/>
      <c r="H44" s="36" t="s">
        <v>46</v>
      </c>
      <c r="I44" s="38" t="s">
        <v>52</v>
      </c>
    </row>
    <row r="45" spans="1:10" x14ac:dyDescent="0.3">
      <c r="A45" s="50"/>
      <c r="B45" s="27" t="s">
        <v>49</v>
      </c>
      <c r="C45" s="28"/>
      <c r="D45" s="29"/>
      <c r="E45" s="27" t="s">
        <v>21</v>
      </c>
      <c r="F45" s="28" t="s">
        <v>3</v>
      </c>
      <c r="G45" s="41">
        <v>0</v>
      </c>
      <c r="H45" s="29"/>
      <c r="I45" s="37">
        <f>G45*D39</f>
        <v>0</v>
      </c>
    </row>
    <row r="46" spans="1:10" x14ac:dyDescent="0.3">
      <c r="A46" s="50"/>
      <c r="B46" s="27" t="s">
        <v>48</v>
      </c>
      <c r="C46" s="28"/>
      <c r="D46" s="29"/>
      <c r="E46" s="27" t="s">
        <v>53</v>
      </c>
      <c r="F46" s="28" t="s">
        <v>3</v>
      </c>
      <c r="G46" s="41">
        <v>0</v>
      </c>
      <c r="H46" s="29"/>
      <c r="I46" s="37">
        <f>(G46*2)*D39</f>
        <v>0</v>
      </c>
    </row>
    <row r="47" spans="1:10" x14ac:dyDescent="0.3">
      <c r="A47" s="50"/>
      <c r="B47" s="27" t="s">
        <v>47</v>
      </c>
      <c r="C47" s="28"/>
      <c r="D47" s="29"/>
      <c r="E47" s="27" t="s">
        <v>58</v>
      </c>
      <c r="F47" s="28" t="s">
        <v>3</v>
      </c>
      <c r="G47" s="41">
        <v>0</v>
      </c>
      <c r="H47" s="29"/>
      <c r="I47" s="37">
        <f>G47*D39</f>
        <v>0</v>
      </c>
    </row>
    <row r="53" spans="1:10" x14ac:dyDescent="0.3">
      <c r="A53" s="50">
        <v>4</v>
      </c>
      <c r="B53" s="42" t="s">
        <v>54</v>
      </c>
      <c r="C53" s="43" t="s">
        <v>18</v>
      </c>
      <c r="D53" s="41"/>
      <c r="E53" s="36"/>
      <c r="F53" s="64"/>
      <c r="G53" s="64"/>
      <c r="H53" s="64"/>
      <c r="I53" s="64"/>
      <c r="J53" s="57"/>
    </row>
    <row r="54" spans="1:10" x14ac:dyDescent="0.3">
      <c r="A54" s="50"/>
      <c r="B54" s="42" t="s">
        <v>37</v>
      </c>
      <c r="C54" s="43" t="s">
        <v>16</v>
      </c>
      <c r="D54" s="41"/>
      <c r="E54" s="36">
        <f>D54*D56/1000</f>
        <v>0</v>
      </c>
      <c r="F54" s="64"/>
      <c r="G54" s="64"/>
      <c r="H54" s="64"/>
      <c r="I54" s="64"/>
      <c r="J54" s="58"/>
    </row>
    <row r="55" spans="1:10" x14ac:dyDescent="0.3">
      <c r="A55" s="50"/>
      <c r="B55" s="42" t="s">
        <v>38</v>
      </c>
      <c r="C55" s="43" t="s">
        <v>16</v>
      </c>
      <c r="D55" s="41"/>
      <c r="E55" s="36"/>
      <c r="F55" s="64"/>
      <c r="G55" s="64"/>
      <c r="H55" s="64"/>
      <c r="I55" s="64"/>
      <c r="J55" s="58"/>
    </row>
    <row r="56" spans="1:10" x14ac:dyDescent="0.3">
      <c r="A56" s="50"/>
      <c r="B56" s="42" t="s">
        <v>22</v>
      </c>
      <c r="C56" s="43" t="s">
        <v>3</v>
      </c>
      <c r="D56" s="41"/>
      <c r="E56" s="36"/>
      <c r="F56" s="64"/>
      <c r="G56" s="64"/>
      <c r="H56" s="64"/>
      <c r="I56" s="64"/>
      <c r="J56" s="58"/>
    </row>
    <row r="57" spans="1:10" x14ac:dyDescent="0.3">
      <c r="A57" s="50"/>
      <c r="B57" s="42" t="s">
        <v>17</v>
      </c>
      <c r="C57" s="43" t="s">
        <v>57</v>
      </c>
      <c r="D57" s="41"/>
      <c r="E57" s="36"/>
      <c r="F57" s="64"/>
      <c r="G57" s="64"/>
      <c r="H57" s="64"/>
      <c r="I57" s="64"/>
      <c r="J57" s="58"/>
    </row>
    <row r="58" spans="1:10" x14ac:dyDescent="0.3">
      <c r="A58" s="50"/>
      <c r="B58" s="39" t="s">
        <v>39</v>
      </c>
      <c r="C58" s="40" t="s">
        <v>2</v>
      </c>
      <c r="D58" s="49">
        <f>(2*(D54+D55)*D56/1000)</f>
        <v>0</v>
      </c>
      <c r="E58" s="36"/>
      <c r="F58" s="64"/>
      <c r="G58" s="64"/>
      <c r="H58" s="64"/>
      <c r="I58" s="64"/>
      <c r="J58" s="58"/>
    </row>
    <row r="59" spans="1:10" x14ac:dyDescent="0.3">
      <c r="A59" s="50"/>
      <c r="B59" s="27" t="s">
        <v>20</v>
      </c>
      <c r="C59" s="28" t="s">
        <v>16</v>
      </c>
      <c r="D59" s="29"/>
      <c r="E59" s="36"/>
      <c r="F59" s="60"/>
      <c r="G59" s="61" t="s">
        <v>63</v>
      </c>
      <c r="H59" s="62"/>
      <c r="I59" s="63"/>
      <c r="J59" s="59"/>
    </row>
    <row r="60" spans="1:10" x14ac:dyDescent="0.3">
      <c r="A60" s="50"/>
      <c r="B60" s="27" t="s">
        <v>19</v>
      </c>
      <c r="C60" s="28"/>
      <c r="D60" s="29"/>
      <c r="E60" s="36"/>
      <c r="F60" s="35"/>
      <c r="G60" s="35"/>
      <c r="H60" s="35"/>
      <c r="I60" s="35"/>
    </row>
    <row r="61" spans="1:10" x14ac:dyDescent="0.3">
      <c r="A61" s="50"/>
      <c r="B61" s="27" t="s">
        <v>51</v>
      </c>
      <c r="C61" s="28" t="s">
        <v>3</v>
      </c>
      <c r="D61" s="51"/>
      <c r="E61" s="36" t="s">
        <v>50</v>
      </c>
      <c r="F61" s="35"/>
      <c r="G61" s="35"/>
      <c r="H61" s="36" t="s">
        <v>46</v>
      </c>
      <c r="I61" s="38" t="s">
        <v>52</v>
      </c>
    </row>
    <row r="62" spans="1:10" x14ac:dyDescent="0.3">
      <c r="A62" s="50"/>
      <c r="B62" s="27" t="s">
        <v>49</v>
      </c>
      <c r="C62" s="28"/>
      <c r="D62" s="29"/>
      <c r="E62" s="27" t="s">
        <v>21</v>
      </c>
      <c r="F62" s="28" t="s">
        <v>3</v>
      </c>
      <c r="G62" s="41">
        <v>0</v>
      </c>
      <c r="H62" s="29"/>
      <c r="I62" s="37">
        <f>G62*D56</f>
        <v>0</v>
      </c>
    </row>
    <row r="63" spans="1:10" x14ac:dyDescent="0.3">
      <c r="A63" s="50"/>
      <c r="B63" s="27" t="s">
        <v>48</v>
      </c>
      <c r="C63" s="28"/>
      <c r="D63" s="29"/>
      <c r="E63" s="27" t="s">
        <v>53</v>
      </c>
      <c r="F63" s="28" t="s">
        <v>3</v>
      </c>
      <c r="G63" s="41">
        <v>0</v>
      </c>
      <c r="H63" s="29"/>
      <c r="I63" s="37">
        <f>(G63*2)*D56</f>
        <v>0</v>
      </c>
    </row>
    <row r="64" spans="1:10" x14ac:dyDescent="0.3">
      <c r="A64" s="50"/>
      <c r="B64" s="27" t="s">
        <v>47</v>
      </c>
      <c r="C64" s="28"/>
      <c r="D64" s="29"/>
      <c r="E64" s="27" t="s">
        <v>58</v>
      </c>
      <c r="F64" s="28" t="s">
        <v>3</v>
      </c>
      <c r="G64" s="41">
        <v>0</v>
      </c>
      <c r="H64" s="29"/>
      <c r="I64" s="37">
        <f>G64*D56</f>
        <v>0</v>
      </c>
    </row>
    <row r="69" spans="1:10" x14ac:dyDescent="0.3">
      <c r="A69" s="50">
        <v>5</v>
      </c>
      <c r="B69" s="42" t="s">
        <v>54</v>
      </c>
      <c r="C69" s="43" t="s">
        <v>18</v>
      </c>
      <c r="D69" s="41"/>
      <c r="E69" s="36"/>
      <c r="F69" s="64"/>
      <c r="G69" s="64"/>
      <c r="H69" s="64"/>
      <c r="I69" s="64"/>
      <c r="J69" s="57"/>
    </row>
    <row r="70" spans="1:10" x14ac:dyDescent="0.3">
      <c r="A70" s="50"/>
      <c r="B70" s="42" t="s">
        <v>37</v>
      </c>
      <c r="C70" s="43" t="s">
        <v>16</v>
      </c>
      <c r="D70" s="41"/>
      <c r="E70" s="36">
        <f>D70*D72/1000</f>
        <v>0</v>
      </c>
      <c r="F70" s="64"/>
      <c r="G70" s="64"/>
      <c r="H70" s="64"/>
      <c r="I70" s="64"/>
      <c r="J70" s="58"/>
    </row>
    <row r="71" spans="1:10" x14ac:dyDescent="0.3">
      <c r="A71" s="50"/>
      <c r="B71" s="42" t="s">
        <v>38</v>
      </c>
      <c r="C71" s="43" t="s">
        <v>16</v>
      </c>
      <c r="D71" s="41"/>
      <c r="E71" s="36"/>
      <c r="F71" s="64"/>
      <c r="G71" s="64"/>
      <c r="H71" s="64"/>
      <c r="I71" s="64"/>
      <c r="J71" s="58"/>
    </row>
    <row r="72" spans="1:10" x14ac:dyDescent="0.3">
      <c r="A72" s="50"/>
      <c r="B72" s="42" t="s">
        <v>22</v>
      </c>
      <c r="C72" s="43" t="s">
        <v>3</v>
      </c>
      <c r="D72" s="41"/>
      <c r="E72" s="36"/>
      <c r="F72" s="64"/>
      <c r="G72" s="64"/>
      <c r="H72" s="64"/>
      <c r="I72" s="64"/>
      <c r="J72" s="58"/>
    </row>
    <row r="73" spans="1:10" x14ac:dyDescent="0.3">
      <c r="A73" s="50"/>
      <c r="B73" s="42" t="s">
        <v>17</v>
      </c>
      <c r="C73" s="43" t="s">
        <v>57</v>
      </c>
      <c r="D73" s="41"/>
      <c r="E73" s="36"/>
      <c r="F73" s="64"/>
      <c r="G73" s="64"/>
      <c r="H73" s="64"/>
      <c r="I73" s="64"/>
      <c r="J73" s="58"/>
    </row>
    <row r="74" spans="1:10" x14ac:dyDescent="0.3">
      <c r="A74" s="50"/>
      <c r="B74" s="39" t="s">
        <v>39</v>
      </c>
      <c r="C74" s="40" t="s">
        <v>2</v>
      </c>
      <c r="D74" s="49">
        <f>(2*(D70+D71)*D72/1000)</f>
        <v>0</v>
      </c>
      <c r="E74" s="36"/>
      <c r="F74" s="64"/>
      <c r="G74" s="64"/>
      <c r="H74" s="64"/>
      <c r="I74" s="64"/>
      <c r="J74" s="58"/>
    </row>
    <row r="75" spans="1:10" x14ac:dyDescent="0.3">
      <c r="A75" s="50"/>
      <c r="B75" s="27" t="s">
        <v>20</v>
      </c>
      <c r="C75" s="28" t="s">
        <v>16</v>
      </c>
      <c r="D75" s="29"/>
      <c r="E75" s="36"/>
      <c r="F75" s="60"/>
      <c r="G75" s="61" t="s">
        <v>63</v>
      </c>
      <c r="H75" s="62"/>
      <c r="I75" s="63"/>
      <c r="J75" s="59"/>
    </row>
    <row r="76" spans="1:10" x14ac:dyDescent="0.3">
      <c r="A76" s="50"/>
      <c r="B76" s="27" t="s">
        <v>19</v>
      </c>
      <c r="C76" s="28"/>
      <c r="D76" s="29"/>
      <c r="E76" s="36"/>
      <c r="F76" s="35"/>
      <c r="G76" s="35"/>
      <c r="H76" s="35"/>
      <c r="I76" s="35"/>
    </row>
    <row r="77" spans="1:10" x14ac:dyDescent="0.3">
      <c r="A77" s="50"/>
      <c r="B77" s="27" t="s">
        <v>51</v>
      </c>
      <c r="C77" s="28" t="s">
        <v>3</v>
      </c>
      <c r="D77" s="51"/>
      <c r="E77" s="36" t="s">
        <v>50</v>
      </c>
      <c r="F77" s="35"/>
      <c r="G77" s="35"/>
      <c r="H77" s="36" t="s">
        <v>46</v>
      </c>
      <c r="I77" s="38" t="s">
        <v>52</v>
      </c>
    </row>
    <row r="78" spans="1:10" x14ac:dyDescent="0.3">
      <c r="A78" s="50"/>
      <c r="B78" s="27" t="s">
        <v>49</v>
      </c>
      <c r="C78" s="28"/>
      <c r="D78" s="29"/>
      <c r="E78" s="27" t="s">
        <v>21</v>
      </c>
      <c r="F78" s="28" t="s">
        <v>3</v>
      </c>
      <c r="G78" s="41">
        <v>0</v>
      </c>
      <c r="H78" s="29"/>
      <c r="I78" s="37">
        <f>G78*D72</f>
        <v>0</v>
      </c>
    </row>
    <row r="79" spans="1:10" x14ac:dyDescent="0.3">
      <c r="A79" s="50"/>
      <c r="B79" s="27" t="s">
        <v>48</v>
      </c>
      <c r="C79" s="28"/>
      <c r="D79" s="29"/>
      <c r="E79" s="27" t="s">
        <v>53</v>
      </c>
      <c r="F79" s="28" t="s">
        <v>3</v>
      </c>
      <c r="G79" s="41">
        <v>0</v>
      </c>
      <c r="H79" s="29"/>
      <c r="I79" s="37">
        <f>(G79*2)*D72</f>
        <v>0</v>
      </c>
    </row>
    <row r="80" spans="1:10" x14ac:dyDescent="0.3">
      <c r="A80" s="50"/>
      <c r="B80" s="27" t="s">
        <v>47</v>
      </c>
      <c r="C80" s="28"/>
      <c r="D80" s="29"/>
      <c r="E80" s="27" t="s">
        <v>58</v>
      </c>
      <c r="F80" s="28" t="s">
        <v>3</v>
      </c>
      <c r="G80" s="41">
        <v>0</v>
      </c>
      <c r="H80" s="29"/>
      <c r="I80" s="37">
        <f>G80*D72</f>
        <v>0</v>
      </c>
    </row>
    <row r="86" spans="1:10" x14ac:dyDescent="0.3">
      <c r="A86" s="50">
        <v>6</v>
      </c>
      <c r="B86" s="42" t="s">
        <v>54</v>
      </c>
      <c r="C86" s="43" t="s">
        <v>18</v>
      </c>
      <c r="D86" s="41"/>
      <c r="E86" s="36"/>
      <c r="F86" s="64"/>
      <c r="G86" s="64"/>
      <c r="H86" s="64"/>
      <c r="I86" s="64"/>
      <c r="J86" s="57"/>
    </row>
    <row r="87" spans="1:10" x14ac:dyDescent="0.3">
      <c r="A87" s="50"/>
      <c r="B87" s="42" t="s">
        <v>37</v>
      </c>
      <c r="C87" s="43" t="s">
        <v>16</v>
      </c>
      <c r="D87" s="41"/>
      <c r="E87" s="36">
        <f>D87*D89/1000</f>
        <v>0</v>
      </c>
      <c r="F87" s="64"/>
      <c r="G87" s="64"/>
      <c r="H87" s="64"/>
      <c r="I87" s="64"/>
      <c r="J87" s="58"/>
    </row>
    <row r="88" spans="1:10" x14ac:dyDescent="0.3">
      <c r="A88" s="50"/>
      <c r="B88" s="42" t="s">
        <v>38</v>
      </c>
      <c r="C88" s="43" t="s">
        <v>16</v>
      </c>
      <c r="D88" s="41"/>
      <c r="E88" s="36"/>
      <c r="F88" s="64"/>
      <c r="G88" s="64"/>
      <c r="H88" s="64"/>
      <c r="I88" s="64"/>
      <c r="J88" s="58"/>
    </row>
    <row r="89" spans="1:10" x14ac:dyDescent="0.3">
      <c r="A89" s="50"/>
      <c r="B89" s="42" t="s">
        <v>22</v>
      </c>
      <c r="C89" s="43" t="s">
        <v>3</v>
      </c>
      <c r="D89" s="41"/>
      <c r="E89" s="36"/>
      <c r="F89" s="64"/>
      <c r="G89" s="64"/>
      <c r="H89" s="64"/>
      <c r="I89" s="64"/>
      <c r="J89" s="58"/>
    </row>
    <row r="90" spans="1:10" x14ac:dyDescent="0.3">
      <c r="A90" s="50"/>
      <c r="B90" s="42" t="s">
        <v>17</v>
      </c>
      <c r="C90" s="43" t="s">
        <v>57</v>
      </c>
      <c r="D90" s="41"/>
      <c r="E90" s="36"/>
      <c r="F90" s="64"/>
      <c r="G90" s="64"/>
      <c r="H90" s="64"/>
      <c r="I90" s="64"/>
      <c r="J90" s="58"/>
    </row>
    <row r="91" spans="1:10" x14ac:dyDescent="0.3">
      <c r="A91" s="50"/>
      <c r="B91" s="39" t="s">
        <v>39</v>
      </c>
      <c r="C91" s="40" t="s">
        <v>2</v>
      </c>
      <c r="D91" s="49">
        <f>(2*(D87+D88)*D89/1000)</f>
        <v>0</v>
      </c>
      <c r="E91" s="36"/>
      <c r="F91" s="64"/>
      <c r="G91" s="64"/>
      <c r="H91" s="64"/>
      <c r="I91" s="64"/>
      <c r="J91" s="58"/>
    </row>
    <row r="92" spans="1:10" x14ac:dyDescent="0.3">
      <c r="A92" s="50"/>
      <c r="B92" s="27" t="s">
        <v>20</v>
      </c>
      <c r="C92" s="28" t="s">
        <v>16</v>
      </c>
      <c r="D92" s="29"/>
      <c r="E92" s="36"/>
      <c r="F92" s="60"/>
      <c r="G92" s="61" t="s">
        <v>63</v>
      </c>
      <c r="H92" s="62"/>
      <c r="I92" s="63"/>
      <c r="J92" s="59"/>
    </row>
    <row r="93" spans="1:10" x14ac:dyDescent="0.3">
      <c r="A93" s="50"/>
      <c r="B93" s="27" t="s">
        <v>19</v>
      </c>
      <c r="C93" s="28"/>
      <c r="D93" s="29"/>
      <c r="E93" s="36"/>
      <c r="F93" s="35"/>
      <c r="G93" s="35"/>
      <c r="H93" s="35"/>
      <c r="I93" s="35"/>
    </row>
    <row r="94" spans="1:10" x14ac:dyDescent="0.3">
      <c r="A94" s="50"/>
      <c r="B94" s="27" t="s">
        <v>51</v>
      </c>
      <c r="C94" s="28" t="s">
        <v>3</v>
      </c>
      <c r="D94" s="51"/>
      <c r="E94" s="36" t="s">
        <v>50</v>
      </c>
      <c r="F94" s="35"/>
      <c r="G94" s="35"/>
      <c r="H94" s="36" t="s">
        <v>46</v>
      </c>
      <c r="I94" s="38" t="s">
        <v>52</v>
      </c>
    </row>
    <row r="95" spans="1:10" x14ac:dyDescent="0.3">
      <c r="A95" s="50"/>
      <c r="B95" s="27" t="s">
        <v>49</v>
      </c>
      <c r="C95" s="28"/>
      <c r="D95" s="29"/>
      <c r="E95" s="27" t="s">
        <v>21</v>
      </c>
      <c r="F95" s="28" t="s">
        <v>3</v>
      </c>
      <c r="G95" s="41">
        <v>0</v>
      </c>
      <c r="H95" s="29"/>
      <c r="I95" s="37">
        <f>G95*D89</f>
        <v>0</v>
      </c>
    </row>
    <row r="96" spans="1:10" x14ac:dyDescent="0.3">
      <c r="A96" s="50"/>
      <c r="B96" s="27" t="s">
        <v>48</v>
      </c>
      <c r="C96" s="28"/>
      <c r="D96" s="29"/>
      <c r="E96" s="27" t="s">
        <v>53</v>
      </c>
      <c r="F96" s="28" t="s">
        <v>3</v>
      </c>
      <c r="G96" s="41">
        <v>0</v>
      </c>
      <c r="H96" s="29"/>
      <c r="I96" s="37">
        <f>(G96*2)*D89</f>
        <v>0</v>
      </c>
    </row>
    <row r="97" spans="1:10" x14ac:dyDescent="0.3">
      <c r="A97" s="50"/>
      <c r="B97" s="27" t="s">
        <v>47</v>
      </c>
      <c r="C97" s="28"/>
      <c r="D97" s="29"/>
      <c r="E97" s="27" t="s">
        <v>58</v>
      </c>
      <c r="F97" s="28" t="s">
        <v>3</v>
      </c>
      <c r="G97" s="41">
        <v>0</v>
      </c>
      <c r="H97" s="29"/>
      <c r="I97" s="37">
        <f>G97*D89</f>
        <v>0</v>
      </c>
    </row>
    <row r="102" spans="1:10" x14ac:dyDescent="0.3">
      <c r="A102" s="50">
        <v>7</v>
      </c>
      <c r="B102" s="42" t="s">
        <v>54</v>
      </c>
      <c r="C102" s="43" t="s">
        <v>18</v>
      </c>
      <c r="D102" s="41"/>
      <c r="E102" s="36"/>
      <c r="F102" s="64"/>
      <c r="G102" s="64"/>
      <c r="H102" s="64"/>
      <c r="I102" s="64"/>
      <c r="J102" s="57"/>
    </row>
    <row r="103" spans="1:10" x14ac:dyDescent="0.3">
      <c r="A103" s="50"/>
      <c r="B103" s="42" t="s">
        <v>37</v>
      </c>
      <c r="C103" s="43" t="s">
        <v>16</v>
      </c>
      <c r="D103" s="41"/>
      <c r="E103" s="36">
        <f>D103*D105/1000</f>
        <v>0</v>
      </c>
      <c r="F103" s="64"/>
      <c r="G103" s="64"/>
      <c r="H103" s="64"/>
      <c r="I103" s="64"/>
      <c r="J103" s="58"/>
    </row>
    <row r="104" spans="1:10" x14ac:dyDescent="0.3">
      <c r="A104" s="50"/>
      <c r="B104" s="42" t="s">
        <v>38</v>
      </c>
      <c r="C104" s="43" t="s">
        <v>16</v>
      </c>
      <c r="D104" s="41"/>
      <c r="E104" s="36"/>
      <c r="F104" s="64"/>
      <c r="G104" s="64"/>
      <c r="H104" s="64"/>
      <c r="I104" s="64"/>
      <c r="J104" s="58"/>
    </row>
    <row r="105" spans="1:10" x14ac:dyDescent="0.3">
      <c r="A105" s="50"/>
      <c r="B105" s="42" t="s">
        <v>22</v>
      </c>
      <c r="C105" s="43" t="s">
        <v>3</v>
      </c>
      <c r="D105" s="41"/>
      <c r="E105" s="36"/>
      <c r="F105" s="64"/>
      <c r="G105" s="64"/>
      <c r="H105" s="64"/>
      <c r="I105" s="64"/>
      <c r="J105" s="58"/>
    </row>
    <row r="106" spans="1:10" x14ac:dyDescent="0.3">
      <c r="A106" s="50"/>
      <c r="B106" s="42" t="s">
        <v>17</v>
      </c>
      <c r="C106" s="43" t="s">
        <v>57</v>
      </c>
      <c r="D106" s="41"/>
      <c r="E106" s="36"/>
      <c r="F106" s="64"/>
      <c r="G106" s="64"/>
      <c r="H106" s="64"/>
      <c r="I106" s="64"/>
      <c r="J106" s="58"/>
    </row>
    <row r="107" spans="1:10" x14ac:dyDescent="0.3">
      <c r="A107" s="50"/>
      <c r="B107" s="39" t="s">
        <v>39</v>
      </c>
      <c r="C107" s="40" t="s">
        <v>2</v>
      </c>
      <c r="D107" s="49">
        <f>(2*(D103+D104)*D105/1000)</f>
        <v>0</v>
      </c>
      <c r="E107" s="36"/>
      <c r="F107" s="64"/>
      <c r="G107" s="64"/>
      <c r="H107" s="64"/>
      <c r="I107" s="64"/>
      <c r="J107" s="58"/>
    </row>
    <row r="108" spans="1:10" x14ac:dyDescent="0.3">
      <c r="A108" s="50"/>
      <c r="B108" s="27" t="s">
        <v>20</v>
      </c>
      <c r="C108" s="28" t="s">
        <v>16</v>
      </c>
      <c r="D108" s="29"/>
      <c r="E108" s="36"/>
      <c r="F108" s="60"/>
      <c r="G108" s="61" t="s">
        <v>63</v>
      </c>
      <c r="H108" s="62"/>
      <c r="I108" s="63"/>
      <c r="J108" s="59"/>
    </row>
    <row r="109" spans="1:10" x14ac:dyDescent="0.3">
      <c r="A109" s="50"/>
      <c r="B109" s="27" t="s">
        <v>19</v>
      </c>
      <c r="C109" s="28"/>
      <c r="D109" s="29"/>
      <c r="E109" s="36"/>
      <c r="F109" s="35"/>
      <c r="G109" s="35"/>
      <c r="H109" s="35"/>
      <c r="I109" s="35"/>
    </row>
    <row r="110" spans="1:10" x14ac:dyDescent="0.3">
      <c r="A110" s="50"/>
      <c r="B110" s="27" t="s">
        <v>51</v>
      </c>
      <c r="C110" s="28" t="s">
        <v>3</v>
      </c>
      <c r="D110" s="51"/>
      <c r="E110" s="36" t="s">
        <v>50</v>
      </c>
      <c r="F110" s="35"/>
      <c r="G110" s="35"/>
      <c r="H110" s="36" t="s">
        <v>46</v>
      </c>
      <c r="I110" s="38" t="s">
        <v>52</v>
      </c>
    </row>
    <row r="111" spans="1:10" x14ac:dyDescent="0.3">
      <c r="A111" s="50"/>
      <c r="B111" s="27" t="s">
        <v>49</v>
      </c>
      <c r="C111" s="28"/>
      <c r="D111" s="29"/>
      <c r="E111" s="27" t="s">
        <v>21</v>
      </c>
      <c r="F111" s="28" t="s">
        <v>3</v>
      </c>
      <c r="G111" s="41">
        <v>0</v>
      </c>
      <c r="H111" s="29"/>
      <c r="I111" s="37">
        <f>G111*D105</f>
        <v>0</v>
      </c>
    </row>
    <row r="112" spans="1:10" x14ac:dyDescent="0.3">
      <c r="A112" s="50"/>
      <c r="B112" s="27" t="s">
        <v>48</v>
      </c>
      <c r="C112" s="28"/>
      <c r="D112" s="29"/>
      <c r="E112" s="27" t="s">
        <v>53</v>
      </c>
      <c r="F112" s="28" t="s">
        <v>3</v>
      </c>
      <c r="G112" s="41">
        <v>0</v>
      </c>
      <c r="H112" s="29"/>
      <c r="I112" s="37">
        <f>(G112*2)*D105</f>
        <v>0</v>
      </c>
    </row>
    <row r="113" spans="1:10" x14ac:dyDescent="0.3">
      <c r="A113" s="50"/>
      <c r="B113" s="27" t="s">
        <v>47</v>
      </c>
      <c r="C113" s="28"/>
      <c r="D113" s="29"/>
      <c r="E113" s="27" t="s">
        <v>58</v>
      </c>
      <c r="F113" s="28" t="s">
        <v>3</v>
      </c>
      <c r="G113" s="41">
        <v>0</v>
      </c>
      <c r="H113" s="29"/>
      <c r="I113" s="37">
        <f>G113*D105</f>
        <v>0</v>
      </c>
    </row>
    <row r="119" spans="1:10" x14ac:dyDescent="0.3">
      <c r="A119" s="50">
        <v>8</v>
      </c>
      <c r="B119" s="42" t="s">
        <v>54</v>
      </c>
      <c r="C119" s="43" t="s">
        <v>18</v>
      </c>
      <c r="D119" s="41"/>
      <c r="E119" s="36"/>
      <c r="F119" s="64"/>
      <c r="G119" s="64"/>
      <c r="H119" s="64"/>
      <c r="I119" s="64"/>
      <c r="J119" s="57"/>
    </row>
    <row r="120" spans="1:10" x14ac:dyDescent="0.3">
      <c r="A120" s="50"/>
      <c r="B120" s="42" t="s">
        <v>37</v>
      </c>
      <c r="C120" s="43" t="s">
        <v>16</v>
      </c>
      <c r="D120" s="41"/>
      <c r="E120" s="36">
        <f>D120*D122/1000</f>
        <v>0</v>
      </c>
      <c r="F120" s="64"/>
      <c r="G120" s="64"/>
      <c r="H120" s="64"/>
      <c r="I120" s="64"/>
      <c r="J120" s="58"/>
    </row>
    <row r="121" spans="1:10" x14ac:dyDescent="0.3">
      <c r="A121" s="50"/>
      <c r="B121" s="42" t="s">
        <v>38</v>
      </c>
      <c r="C121" s="43" t="s">
        <v>16</v>
      </c>
      <c r="D121" s="41"/>
      <c r="E121" s="36"/>
      <c r="F121" s="64"/>
      <c r="G121" s="64"/>
      <c r="H121" s="64"/>
      <c r="I121" s="64"/>
      <c r="J121" s="58"/>
    </row>
    <row r="122" spans="1:10" x14ac:dyDescent="0.3">
      <c r="A122" s="50"/>
      <c r="B122" s="42" t="s">
        <v>22</v>
      </c>
      <c r="C122" s="43" t="s">
        <v>3</v>
      </c>
      <c r="D122" s="41"/>
      <c r="E122" s="36"/>
      <c r="F122" s="64"/>
      <c r="G122" s="64"/>
      <c r="H122" s="64"/>
      <c r="I122" s="64"/>
      <c r="J122" s="58"/>
    </row>
    <row r="123" spans="1:10" x14ac:dyDescent="0.3">
      <c r="A123" s="50"/>
      <c r="B123" s="42" t="s">
        <v>17</v>
      </c>
      <c r="C123" s="43" t="s">
        <v>57</v>
      </c>
      <c r="D123" s="41"/>
      <c r="E123" s="36"/>
      <c r="F123" s="64"/>
      <c r="G123" s="64"/>
      <c r="H123" s="64"/>
      <c r="I123" s="64"/>
      <c r="J123" s="58"/>
    </row>
    <row r="124" spans="1:10" x14ac:dyDescent="0.3">
      <c r="A124" s="50"/>
      <c r="B124" s="39" t="s">
        <v>39</v>
      </c>
      <c r="C124" s="40" t="s">
        <v>2</v>
      </c>
      <c r="D124" s="49">
        <f>(2*(D120+D121)*D122/1000)</f>
        <v>0</v>
      </c>
      <c r="E124" s="36"/>
      <c r="F124" s="64"/>
      <c r="G124" s="64"/>
      <c r="H124" s="64"/>
      <c r="I124" s="64"/>
      <c r="J124" s="58"/>
    </row>
    <row r="125" spans="1:10" x14ac:dyDescent="0.3">
      <c r="A125" s="50"/>
      <c r="B125" s="27" t="s">
        <v>20</v>
      </c>
      <c r="C125" s="28" t="s">
        <v>16</v>
      </c>
      <c r="D125" s="29"/>
      <c r="E125" s="36"/>
      <c r="F125" s="60"/>
      <c r="G125" s="61" t="s">
        <v>63</v>
      </c>
      <c r="H125" s="62"/>
      <c r="I125" s="63"/>
      <c r="J125" s="59"/>
    </row>
    <row r="126" spans="1:10" x14ac:dyDescent="0.3">
      <c r="A126" s="50"/>
      <c r="B126" s="27" t="s">
        <v>19</v>
      </c>
      <c r="C126" s="28"/>
      <c r="D126" s="29"/>
      <c r="E126" s="36"/>
      <c r="F126" s="35"/>
      <c r="G126" s="35"/>
      <c r="H126" s="35"/>
      <c r="I126" s="35"/>
    </row>
    <row r="127" spans="1:10" x14ac:dyDescent="0.3">
      <c r="A127" s="50"/>
      <c r="B127" s="27" t="s">
        <v>51</v>
      </c>
      <c r="C127" s="28" t="s">
        <v>3</v>
      </c>
      <c r="D127" s="51"/>
      <c r="E127" s="36" t="s">
        <v>50</v>
      </c>
      <c r="F127" s="35"/>
      <c r="G127" s="35"/>
      <c r="H127" s="36" t="s">
        <v>46</v>
      </c>
      <c r="I127" s="38" t="s">
        <v>52</v>
      </c>
    </row>
    <row r="128" spans="1:10" x14ac:dyDescent="0.3">
      <c r="A128" s="50"/>
      <c r="B128" s="27" t="s">
        <v>49</v>
      </c>
      <c r="C128" s="28"/>
      <c r="D128" s="29"/>
      <c r="E128" s="27" t="s">
        <v>21</v>
      </c>
      <c r="F128" s="28" t="s">
        <v>3</v>
      </c>
      <c r="G128" s="41">
        <v>0</v>
      </c>
      <c r="H128" s="29"/>
      <c r="I128" s="37">
        <f>G128*D122</f>
        <v>0</v>
      </c>
    </row>
    <row r="129" spans="1:10" x14ac:dyDescent="0.3">
      <c r="A129" s="50"/>
      <c r="B129" s="27" t="s">
        <v>48</v>
      </c>
      <c r="C129" s="28"/>
      <c r="D129" s="29"/>
      <c r="E129" s="27" t="s">
        <v>53</v>
      </c>
      <c r="F129" s="28" t="s">
        <v>3</v>
      </c>
      <c r="G129" s="41">
        <v>0</v>
      </c>
      <c r="H129" s="29"/>
      <c r="I129" s="37">
        <f>(G129*2)*D122</f>
        <v>0</v>
      </c>
    </row>
    <row r="130" spans="1:10" x14ac:dyDescent="0.3">
      <c r="A130" s="50"/>
      <c r="B130" s="27" t="s">
        <v>47</v>
      </c>
      <c r="C130" s="28"/>
      <c r="D130" s="29"/>
      <c r="E130" s="27" t="s">
        <v>58</v>
      </c>
      <c r="F130" s="28" t="s">
        <v>3</v>
      </c>
      <c r="G130" s="41">
        <v>0</v>
      </c>
      <c r="H130" s="29"/>
      <c r="I130" s="37">
        <f>G130*D122</f>
        <v>0</v>
      </c>
    </row>
    <row r="135" spans="1:10" x14ac:dyDescent="0.3">
      <c r="A135" s="50">
        <v>9</v>
      </c>
      <c r="B135" s="42" t="s">
        <v>54</v>
      </c>
      <c r="C135" s="43" t="s">
        <v>18</v>
      </c>
      <c r="D135" s="41"/>
      <c r="E135" s="36"/>
      <c r="F135" s="64"/>
      <c r="G135" s="64"/>
      <c r="H135" s="64"/>
      <c r="I135" s="64"/>
      <c r="J135" s="57"/>
    </row>
    <row r="136" spans="1:10" x14ac:dyDescent="0.3">
      <c r="A136" s="50"/>
      <c r="B136" s="42" t="s">
        <v>37</v>
      </c>
      <c r="C136" s="43" t="s">
        <v>16</v>
      </c>
      <c r="D136" s="41"/>
      <c r="E136" s="36">
        <f>D136*D138/1000</f>
        <v>0</v>
      </c>
      <c r="F136" s="64"/>
      <c r="G136" s="64"/>
      <c r="H136" s="64"/>
      <c r="I136" s="64"/>
      <c r="J136" s="58"/>
    </row>
    <row r="137" spans="1:10" x14ac:dyDescent="0.3">
      <c r="A137" s="50"/>
      <c r="B137" s="42" t="s">
        <v>38</v>
      </c>
      <c r="C137" s="43" t="s">
        <v>16</v>
      </c>
      <c r="D137" s="41"/>
      <c r="E137" s="36"/>
      <c r="F137" s="64"/>
      <c r="G137" s="64"/>
      <c r="H137" s="64"/>
      <c r="I137" s="64"/>
      <c r="J137" s="58"/>
    </row>
    <row r="138" spans="1:10" x14ac:dyDescent="0.3">
      <c r="A138" s="50"/>
      <c r="B138" s="42" t="s">
        <v>22</v>
      </c>
      <c r="C138" s="43" t="s">
        <v>3</v>
      </c>
      <c r="D138" s="41"/>
      <c r="E138" s="36"/>
      <c r="F138" s="64"/>
      <c r="G138" s="64"/>
      <c r="H138" s="64"/>
      <c r="I138" s="64"/>
      <c r="J138" s="58"/>
    </row>
    <row r="139" spans="1:10" x14ac:dyDescent="0.3">
      <c r="A139" s="50"/>
      <c r="B139" s="42" t="s">
        <v>17</v>
      </c>
      <c r="C139" s="43" t="s">
        <v>57</v>
      </c>
      <c r="D139" s="41"/>
      <c r="E139" s="36"/>
      <c r="F139" s="64"/>
      <c r="G139" s="64"/>
      <c r="H139" s="64"/>
      <c r="I139" s="64"/>
      <c r="J139" s="58"/>
    </row>
    <row r="140" spans="1:10" x14ac:dyDescent="0.3">
      <c r="A140" s="50"/>
      <c r="B140" s="39" t="s">
        <v>39</v>
      </c>
      <c r="C140" s="40" t="s">
        <v>2</v>
      </c>
      <c r="D140" s="49">
        <f>(2*(D136+D137)*D138/1000)</f>
        <v>0</v>
      </c>
      <c r="E140" s="36"/>
      <c r="F140" s="64"/>
      <c r="G140" s="64"/>
      <c r="H140" s="64"/>
      <c r="I140" s="64"/>
      <c r="J140" s="58"/>
    </row>
    <row r="141" spans="1:10" x14ac:dyDescent="0.3">
      <c r="A141" s="50"/>
      <c r="B141" s="27" t="s">
        <v>20</v>
      </c>
      <c r="C141" s="28" t="s">
        <v>16</v>
      </c>
      <c r="D141" s="29"/>
      <c r="E141" s="36"/>
      <c r="F141" s="60"/>
      <c r="G141" s="61" t="s">
        <v>63</v>
      </c>
      <c r="H141" s="62"/>
      <c r="I141" s="63"/>
      <c r="J141" s="59"/>
    </row>
    <row r="142" spans="1:10" x14ac:dyDescent="0.3">
      <c r="A142" s="50"/>
      <c r="B142" s="27" t="s">
        <v>19</v>
      </c>
      <c r="C142" s="28"/>
      <c r="D142" s="29"/>
      <c r="E142" s="36"/>
      <c r="F142" s="35"/>
      <c r="G142" s="35"/>
      <c r="H142" s="35"/>
      <c r="I142" s="35"/>
    </row>
    <row r="143" spans="1:10" x14ac:dyDescent="0.3">
      <c r="A143" s="50"/>
      <c r="B143" s="27" t="s">
        <v>51</v>
      </c>
      <c r="C143" s="28" t="s">
        <v>3</v>
      </c>
      <c r="D143" s="51"/>
      <c r="E143" s="36" t="s">
        <v>50</v>
      </c>
      <c r="F143" s="35"/>
      <c r="G143" s="35"/>
      <c r="H143" s="36" t="s">
        <v>46</v>
      </c>
      <c r="I143" s="38" t="s">
        <v>52</v>
      </c>
    </row>
    <row r="144" spans="1:10" x14ac:dyDescent="0.3">
      <c r="A144" s="50"/>
      <c r="B144" s="27" t="s">
        <v>49</v>
      </c>
      <c r="C144" s="28"/>
      <c r="D144" s="29"/>
      <c r="E144" s="27" t="s">
        <v>21</v>
      </c>
      <c r="F144" s="28" t="s">
        <v>3</v>
      </c>
      <c r="G144" s="41">
        <v>0</v>
      </c>
      <c r="H144" s="29"/>
      <c r="I144" s="37">
        <f>G144*D138</f>
        <v>0</v>
      </c>
    </row>
    <row r="145" spans="1:10" x14ac:dyDescent="0.3">
      <c r="A145" s="50"/>
      <c r="B145" s="27" t="s">
        <v>48</v>
      </c>
      <c r="C145" s="28"/>
      <c r="D145" s="29"/>
      <c r="E145" s="27" t="s">
        <v>53</v>
      </c>
      <c r="F145" s="28" t="s">
        <v>3</v>
      </c>
      <c r="G145" s="41">
        <v>0</v>
      </c>
      <c r="H145" s="29"/>
      <c r="I145" s="37">
        <f>(G145*2)*D138</f>
        <v>0</v>
      </c>
    </row>
    <row r="146" spans="1:10" x14ac:dyDescent="0.3">
      <c r="A146" s="50"/>
      <c r="B146" s="27" t="s">
        <v>47</v>
      </c>
      <c r="C146" s="28"/>
      <c r="D146" s="29"/>
      <c r="E146" s="27" t="s">
        <v>58</v>
      </c>
      <c r="F146" s="28" t="s">
        <v>3</v>
      </c>
      <c r="G146" s="41">
        <v>0</v>
      </c>
      <c r="H146" s="29"/>
      <c r="I146" s="37">
        <f>G146*D138</f>
        <v>0</v>
      </c>
    </row>
    <row r="152" spans="1:10" x14ac:dyDescent="0.3">
      <c r="A152" s="50">
        <v>10</v>
      </c>
      <c r="B152" s="42" t="s">
        <v>54</v>
      </c>
      <c r="C152" s="43" t="s">
        <v>18</v>
      </c>
      <c r="D152" s="41"/>
      <c r="E152" s="36"/>
      <c r="F152" s="64"/>
      <c r="G152" s="64"/>
      <c r="H152" s="64"/>
      <c r="I152" s="64"/>
      <c r="J152" s="57"/>
    </row>
    <row r="153" spans="1:10" x14ac:dyDescent="0.3">
      <c r="A153" s="50"/>
      <c r="B153" s="42" t="s">
        <v>37</v>
      </c>
      <c r="C153" s="43" t="s">
        <v>16</v>
      </c>
      <c r="D153" s="41"/>
      <c r="E153" s="36">
        <f>D153*D155/1000</f>
        <v>0</v>
      </c>
      <c r="F153" s="64"/>
      <c r="G153" s="64"/>
      <c r="H153" s="64"/>
      <c r="I153" s="64"/>
      <c r="J153" s="58"/>
    </row>
    <row r="154" spans="1:10" x14ac:dyDescent="0.3">
      <c r="A154" s="50"/>
      <c r="B154" s="42" t="s">
        <v>38</v>
      </c>
      <c r="C154" s="43" t="s">
        <v>16</v>
      </c>
      <c r="D154" s="41"/>
      <c r="E154" s="36"/>
      <c r="F154" s="64"/>
      <c r="G154" s="64"/>
      <c r="H154" s="64"/>
      <c r="I154" s="64"/>
      <c r="J154" s="58"/>
    </row>
    <row r="155" spans="1:10" x14ac:dyDescent="0.3">
      <c r="A155" s="50"/>
      <c r="B155" s="42" t="s">
        <v>22</v>
      </c>
      <c r="C155" s="43" t="s">
        <v>3</v>
      </c>
      <c r="D155" s="41"/>
      <c r="E155" s="36"/>
      <c r="F155" s="64"/>
      <c r="G155" s="64"/>
      <c r="H155" s="64"/>
      <c r="I155" s="64"/>
      <c r="J155" s="58"/>
    </row>
    <row r="156" spans="1:10" x14ac:dyDescent="0.3">
      <c r="A156" s="50"/>
      <c r="B156" s="42" t="s">
        <v>17</v>
      </c>
      <c r="C156" s="43" t="s">
        <v>57</v>
      </c>
      <c r="D156" s="41"/>
      <c r="E156" s="36"/>
      <c r="F156" s="64"/>
      <c r="G156" s="64"/>
      <c r="H156" s="64"/>
      <c r="I156" s="64"/>
      <c r="J156" s="58"/>
    </row>
    <row r="157" spans="1:10" x14ac:dyDescent="0.3">
      <c r="A157" s="50"/>
      <c r="B157" s="39" t="s">
        <v>39</v>
      </c>
      <c r="C157" s="40" t="s">
        <v>2</v>
      </c>
      <c r="D157" s="49">
        <f>(2*(D153+D154)*D155/1000)</f>
        <v>0</v>
      </c>
      <c r="E157" s="36"/>
      <c r="F157" s="64"/>
      <c r="G157" s="64"/>
      <c r="H157" s="64"/>
      <c r="I157" s="64"/>
      <c r="J157" s="58"/>
    </row>
    <row r="158" spans="1:10" x14ac:dyDescent="0.3">
      <c r="A158" s="50"/>
      <c r="B158" s="27" t="s">
        <v>20</v>
      </c>
      <c r="C158" s="28" t="s">
        <v>16</v>
      </c>
      <c r="D158" s="29"/>
      <c r="E158" s="36"/>
      <c r="F158" s="60"/>
      <c r="G158" s="61" t="s">
        <v>63</v>
      </c>
      <c r="H158" s="62"/>
      <c r="I158" s="63"/>
      <c r="J158" s="59"/>
    </row>
    <row r="159" spans="1:10" x14ac:dyDescent="0.3">
      <c r="A159" s="50"/>
      <c r="B159" s="27" t="s">
        <v>19</v>
      </c>
      <c r="C159" s="28"/>
      <c r="D159" s="29"/>
      <c r="E159" s="36"/>
      <c r="F159" s="35"/>
      <c r="G159" s="35"/>
      <c r="H159" s="35"/>
      <c r="I159" s="35"/>
    </row>
    <row r="160" spans="1:10" x14ac:dyDescent="0.3">
      <c r="A160" s="50"/>
      <c r="B160" s="27" t="s">
        <v>51</v>
      </c>
      <c r="C160" s="28" t="s">
        <v>3</v>
      </c>
      <c r="D160" s="51"/>
      <c r="E160" s="36" t="s">
        <v>50</v>
      </c>
      <c r="F160" s="35"/>
      <c r="G160" s="35"/>
      <c r="H160" s="36" t="s">
        <v>46</v>
      </c>
      <c r="I160" s="38" t="s">
        <v>52</v>
      </c>
    </row>
    <row r="161" spans="1:10" x14ac:dyDescent="0.3">
      <c r="A161" s="50"/>
      <c r="B161" s="27" t="s">
        <v>49</v>
      </c>
      <c r="C161" s="28"/>
      <c r="D161" s="29"/>
      <c r="E161" s="27" t="s">
        <v>21</v>
      </c>
      <c r="F161" s="28" t="s">
        <v>3</v>
      </c>
      <c r="G161" s="41">
        <v>0</v>
      </c>
      <c r="H161" s="29"/>
      <c r="I161" s="37">
        <f>G161*D155</f>
        <v>0</v>
      </c>
    </row>
    <row r="162" spans="1:10" x14ac:dyDescent="0.3">
      <c r="A162" s="50"/>
      <c r="B162" s="27" t="s">
        <v>48</v>
      </c>
      <c r="C162" s="28"/>
      <c r="D162" s="29"/>
      <c r="E162" s="27" t="s">
        <v>53</v>
      </c>
      <c r="F162" s="28" t="s">
        <v>3</v>
      </c>
      <c r="G162" s="41">
        <v>0</v>
      </c>
      <c r="H162" s="29"/>
      <c r="I162" s="37">
        <f>(G162*2)*D155</f>
        <v>0</v>
      </c>
    </row>
    <row r="163" spans="1:10" x14ac:dyDescent="0.3">
      <c r="A163" s="50"/>
      <c r="B163" s="27" t="s">
        <v>47</v>
      </c>
      <c r="C163" s="28"/>
      <c r="D163" s="29"/>
      <c r="E163" s="27" t="s">
        <v>58</v>
      </c>
      <c r="F163" s="28" t="s">
        <v>3</v>
      </c>
      <c r="G163" s="41">
        <v>0</v>
      </c>
      <c r="H163" s="29"/>
      <c r="I163" s="37">
        <f>G163*D155</f>
        <v>0</v>
      </c>
    </row>
    <row r="168" spans="1:10" x14ac:dyDescent="0.3">
      <c r="A168" s="50">
        <v>11</v>
      </c>
      <c r="B168" s="42" t="s">
        <v>54</v>
      </c>
      <c r="C168" s="43" t="s">
        <v>18</v>
      </c>
      <c r="D168" s="41"/>
      <c r="E168" s="36"/>
      <c r="F168" s="64"/>
      <c r="G168" s="64"/>
      <c r="H168" s="64"/>
      <c r="I168" s="64"/>
      <c r="J168" s="57"/>
    </row>
    <row r="169" spans="1:10" x14ac:dyDescent="0.3">
      <c r="A169" s="50"/>
      <c r="B169" s="42" t="s">
        <v>37</v>
      </c>
      <c r="C169" s="43" t="s">
        <v>16</v>
      </c>
      <c r="D169" s="41"/>
      <c r="E169" s="36">
        <f>D169*D171/1000</f>
        <v>0</v>
      </c>
      <c r="F169" s="64"/>
      <c r="G169" s="64"/>
      <c r="H169" s="64"/>
      <c r="I169" s="64"/>
      <c r="J169" s="58"/>
    </row>
    <row r="170" spans="1:10" x14ac:dyDescent="0.3">
      <c r="A170" s="50"/>
      <c r="B170" s="42" t="s">
        <v>38</v>
      </c>
      <c r="C170" s="43" t="s">
        <v>16</v>
      </c>
      <c r="D170" s="41"/>
      <c r="E170" s="36"/>
      <c r="F170" s="64"/>
      <c r="G170" s="64"/>
      <c r="H170" s="64"/>
      <c r="I170" s="64"/>
      <c r="J170" s="58"/>
    </row>
    <row r="171" spans="1:10" x14ac:dyDescent="0.3">
      <c r="A171" s="50"/>
      <c r="B171" s="42" t="s">
        <v>22</v>
      </c>
      <c r="C171" s="43" t="s">
        <v>3</v>
      </c>
      <c r="D171" s="41"/>
      <c r="E171" s="36"/>
      <c r="F171" s="64"/>
      <c r="G171" s="64"/>
      <c r="H171" s="64"/>
      <c r="I171" s="64"/>
      <c r="J171" s="58"/>
    </row>
    <row r="172" spans="1:10" x14ac:dyDescent="0.3">
      <c r="A172" s="50"/>
      <c r="B172" s="42" t="s">
        <v>17</v>
      </c>
      <c r="C172" s="43" t="s">
        <v>57</v>
      </c>
      <c r="D172" s="41"/>
      <c r="E172" s="36"/>
      <c r="F172" s="64"/>
      <c r="G172" s="64"/>
      <c r="H172" s="64"/>
      <c r="I172" s="64"/>
      <c r="J172" s="58"/>
    </row>
    <row r="173" spans="1:10" x14ac:dyDescent="0.3">
      <c r="A173" s="50"/>
      <c r="B173" s="39" t="s">
        <v>39</v>
      </c>
      <c r="C173" s="40" t="s">
        <v>2</v>
      </c>
      <c r="D173" s="49">
        <f>(2*(D169+D170)*D171/1000)</f>
        <v>0</v>
      </c>
      <c r="E173" s="36"/>
      <c r="F173" s="64"/>
      <c r="G173" s="64"/>
      <c r="H173" s="64"/>
      <c r="I173" s="64"/>
      <c r="J173" s="58"/>
    </row>
    <row r="174" spans="1:10" x14ac:dyDescent="0.3">
      <c r="A174" s="50"/>
      <c r="B174" s="27" t="s">
        <v>20</v>
      </c>
      <c r="C174" s="28" t="s">
        <v>16</v>
      </c>
      <c r="D174" s="29"/>
      <c r="E174" s="36"/>
      <c r="F174" s="60"/>
      <c r="G174" s="61" t="s">
        <v>63</v>
      </c>
      <c r="H174" s="62"/>
      <c r="I174" s="63"/>
      <c r="J174" s="59"/>
    </row>
    <row r="175" spans="1:10" x14ac:dyDescent="0.3">
      <c r="A175" s="50"/>
      <c r="B175" s="27" t="s">
        <v>19</v>
      </c>
      <c r="C175" s="28"/>
      <c r="D175" s="29"/>
      <c r="E175" s="36"/>
      <c r="F175" s="35"/>
      <c r="G175" s="35"/>
      <c r="H175" s="35"/>
      <c r="I175" s="35"/>
    </row>
    <row r="176" spans="1:10" x14ac:dyDescent="0.3">
      <c r="A176" s="50"/>
      <c r="B176" s="27" t="s">
        <v>51</v>
      </c>
      <c r="C176" s="28" t="s">
        <v>3</v>
      </c>
      <c r="D176" s="51"/>
      <c r="E176" s="36" t="s">
        <v>50</v>
      </c>
      <c r="F176" s="35"/>
      <c r="G176" s="35"/>
      <c r="H176" s="36" t="s">
        <v>46</v>
      </c>
      <c r="I176" s="38" t="s">
        <v>52</v>
      </c>
    </row>
    <row r="177" spans="1:10" x14ac:dyDescent="0.3">
      <c r="A177" s="50"/>
      <c r="B177" s="27" t="s">
        <v>49</v>
      </c>
      <c r="C177" s="28"/>
      <c r="D177" s="29"/>
      <c r="E177" s="27" t="s">
        <v>21</v>
      </c>
      <c r="F177" s="28" t="s">
        <v>3</v>
      </c>
      <c r="G177" s="41">
        <v>0</v>
      </c>
      <c r="H177" s="29"/>
      <c r="I177" s="37">
        <f>G177*D171</f>
        <v>0</v>
      </c>
    </row>
    <row r="178" spans="1:10" x14ac:dyDescent="0.3">
      <c r="A178" s="50"/>
      <c r="B178" s="27" t="s">
        <v>48</v>
      </c>
      <c r="C178" s="28"/>
      <c r="D178" s="29"/>
      <c r="E178" s="27" t="s">
        <v>53</v>
      </c>
      <c r="F178" s="28" t="s">
        <v>3</v>
      </c>
      <c r="G178" s="41">
        <v>0</v>
      </c>
      <c r="H178" s="29"/>
      <c r="I178" s="37">
        <f>(G178*2)*D171</f>
        <v>0</v>
      </c>
    </row>
    <row r="179" spans="1:10" x14ac:dyDescent="0.3">
      <c r="A179" s="50"/>
      <c r="B179" s="27" t="s">
        <v>47</v>
      </c>
      <c r="C179" s="28"/>
      <c r="D179" s="29"/>
      <c r="E179" s="27" t="s">
        <v>58</v>
      </c>
      <c r="F179" s="28" t="s">
        <v>3</v>
      </c>
      <c r="G179" s="41">
        <v>0</v>
      </c>
      <c r="H179" s="29"/>
      <c r="I179" s="37">
        <f>G179*D171</f>
        <v>0</v>
      </c>
    </row>
    <row r="185" spans="1:10" x14ac:dyDescent="0.3">
      <c r="A185" s="50">
        <v>12</v>
      </c>
      <c r="B185" s="42" t="s">
        <v>54</v>
      </c>
      <c r="C185" s="43" t="s">
        <v>18</v>
      </c>
      <c r="D185" s="41"/>
      <c r="E185" s="36"/>
      <c r="F185" s="64"/>
      <c r="G185" s="64"/>
      <c r="H185" s="64"/>
      <c r="I185" s="64"/>
      <c r="J185" s="57"/>
    </row>
    <row r="186" spans="1:10" x14ac:dyDescent="0.3">
      <c r="A186" s="50"/>
      <c r="B186" s="42" t="s">
        <v>37</v>
      </c>
      <c r="C186" s="43" t="s">
        <v>16</v>
      </c>
      <c r="D186" s="41"/>
      <c r="E186" s="36">
        <f>D186*D188/1000</f>
        <v>0</v>
      </c>
      <c r="F186" s="64"/>
      <c r="G186" s="64"/>
      <c r="H186" s="64"/>
      <c r="I186" s="64"/>
      <c r="J186" s="58"/>
    </row>
    <row r="187" spans="1:10" x14ac:dyDescent="0.3">
      <c r="A187" s="50"/>
      <c r="B187" s="42" t="s">
        <v>38</v>
      </c>
      <c r="C187" s="43" t="s">
        <v>16</v>
      </c>
      <c r="D187" s="41"/>
      <c r="E187" s="36"/>
      <c r="F187" s="64"/>
      <c r="G187" s="64"/>
      <c r="H187" s="64"/>
      <c r="I187" s="64"/>
      <c r="J187" s="58"/>
    </row>
    <row r="188" spans="1:10" x14ac:dyDescent="0.3">
      <c r="A188" s="50"/>
      <c r="B188" s="42" t="s">
        <v>22</v>
      </c>
      <c r="C188" s="43" t="s">
        <v>3</v>
      </c>
      <c r="D188" s="41"/>
      <c r="E188" s="36"/>
      <c r="F188" s="64"/>
      <c r="G188" s="64"/>
      <c r="H188" s="64"/>
      <c r="I188" s="64"/>
      <c r="J188" s="58"/>
    </row>
    <row r="189" spans="1:10" x14ac:dyDescent="0.3">
      <c r="A189" s="50"/>
      <c r="B189" s="42" t="s">
        <v>17</v>
      </c>
      <c r="C189" s="43" t="s">
        <v>57</v>
      </c>
      <c r="D189" s="41"/>
      <c r="E189" s="36"/>
      <c r="F189" s="64"/>
      <c r="G189" s="64"/>
      <c r="H189" s="64"/>
      <c r="I189" s="64"/>
      <c r="J189" s="58"/>
    </row>
    <row r="190" spans="1:10" x14ac:dyDescent="0.3">
      <c r="A190" s="50"/>
      <c r="B190" s="39" t="s">
        <v>39</v>
      </c>
      <c r="C190" s="40" t="s">
        <v>2</v>
      </c>
      <c r="D190" s="49">
        <f>(2*(D186+D187)*D188/1000)</f>
        <v>0</v>
      </c>
      <c r="E190" s="36"/>
      <c r="F190" s="64"/>
      <c r="G190" s="64"/>
      <c r="H190" s="64"/>
      <c r="I190" s="64"/>
      <c r="J190" s="58"/>
    </row>
    <row r="191" spans="1:10" x14ac:dyDescent="0.3">
      <c r="A191" s="50"/>
      <c r="B191" s="27" t="s">
        <v>20</v>
      </c>
      <c r="C191" s="28" t="s">
        <v>16</v>
      </c>
      <c r="D191" s="29"/>
      <c r="E191" s="36"/>
      <c r="F191" s="60"/>
      <c r="G191" s="61" t="s">
        <v>63</v>
      </c>
      <c r="H191" s="62"/>
      <c r="I191" s="63"/>
      <c r="J191" s="59"/>
    </row>
    <row r="192" spans="1:10" x14ac:dyDescent="0.3">
      <c r="A192" s="50"/>
      <c r="B192" s="27" t="s">
        <v>19</v>
      </c>
      <c r="C192" s="28"/>
      <c r="D192" s="29"/>
      <c r="E192" s="36"/>
      <c r="F192" s="35"/>
      <c r="G192" s="35"/>
      <c r="H192" s="35"/>
      <c r="I192" s="35"/>
    </row>
    <row r="193" spans="1:10" x14ac:dyDescent="0.3">
      <c r="A193" s="50"/>
      <c r="B193" s="27" t="s">
        <v>51</v>
      </c>
      <c r="C193" s="28" t="s">
        <v>3</v>
      </c>
      <c r="D193" s="51"/>
      <c r="E193" s="36" t="s">
        <v>50</v>
      </c>
      <c r="F193" s="35"/>
      <c r="G193" s="35"/>
      <c r="H193" s="36" t="s">
        <v>46</v>
      </c>
      <c r="I193" s="38" t="s">
        <v>52</v>
      </c>
    </row>
    <row r="194" spans="1:10" x14ac:dyDescent="0.3">
      <c r="A194" s="50"/>
      <c r="B194" s="27" t="s">
        <v>49</v>
      </c>
      <c r="C194" s="28"/>
      <c r="D194" s="29"/>
      <c r="E194" s="27" t="s">
        <v>21</v>
      </c>
      <c r="F194" s="28" t="s">
        <v>3</v>
      </c>
      <c r="G194" s="41">
        <v>0</v>
      </c>
      <c r="H194" s="29"/>
      <c r="I194" s="37">
        <f>G194*D188</f>
        <v>0</v>
      </c>
    </row>
    <row r="195" spans="1:10" x14ac:dyDescent="0.3">
      <c r="A195" s="50"/>
      <c r="B195" s="27" t="s">
        <v>48</v>
      </c>
      <c r="C195" s="28"/>
      <c r="D195" s="29"/>
      <c r="E195" s="27" t="s">
        <v>53</v>
      </c>
      <c r="F195" s="28" t="s">
        <v>3</v>
      </c>
      <c r="G195" s="41">
        <v>0</v>
      </c>
      <c r="H195" s="29"/>
      <c r="I195" s="37">
        <f>(G195*2)*D188</f>
        <v>0</v>
      </c>
    </row>
    <row r="196" spans="1:10" x14ac:dyDescent="0.3">
      <c r="A196" s="50"/>
      <c r="B196" s="27" t="s">
        <v>47</v>
      </c>
      <c r="C196" s="28"/>
      <c r="D196" s="29"/>
      <c r="E196" s="27" t="s">
        <v>58</v>
      </c>
      <c r="F196" s="28" t="s">
        <v>3</v>
      </c>
      <c r="G196" s="41">
        <v>0</v>
      </c>
      <c r="H196" s="29"/>
      <c r="I196" s="37">
        <f>G196*D188</f>
        <v>0</v>
      </c>
    </row>
    <row r="201" spans="1:10" x14ac:dyDescent="0.3">
      <c r="A201" s="50">
        <v>13</v>
      </c>
      <c r="B201" s="42" t="s">
        <v>54</v>
      </c>
      <c r="C201" s="43" t="s">
        <v>18</v>
      </c>
      <c r="D201" s="41"/>
      <c r="E201" s="36"/>
      <c r="F201" s="64"/>
      <c r="G201" s="64"/>
      <c r="H201" s="64"/>
      <c r="I201" s="64"/>
      <c r="J201" s="57"/>
    </row>
    <row r="202" spans="1:10" x14ac:dyDescent="0.3">
      <c r="A202" s="50"/>
      <c r="B202" s="42" t="s">
        <v>37</v>
      </c>
      <c r="C202" s="43" t="s">
        <v>16</v>
      </c>
      <c r="D202" s="41"/>
      <c r="E202" s="36">
        <f>D202*D204/1000</f>
        <v>0</v>
      </c>
      <c r="F202" s="64"/>
      <c r="G202" s="64"/>
      <c r="H202" s="64"/>
      <c r="I202" s="64"/>
      <c r="J202" s="58"/>
    </row>
    <row r="203" spans="1:10" x14ac:dyDescent="0.3">
      <c r="A203" s="50"/>
      <c r="B203" s="42" t="s">
        <v>38</v>
      </c>
      <c r="C203" s="43" t="s">
        <v>16</v>
      </c>
      <c r="D203" s="41"/>
      <c r="E203" s="36"/>
      <c r="F203" s="64"/>
      <c r="G203" s="64"/>
      <c r="H203" s="64"/>
      <c r="I203" s="64"/>
      <c r="J203" s="58"/>
    </row>
    <row r="204" spans="1:10" x14ac:dyDescent="0.3">
      <c r="A204" s="50"/>
      <c r="B204" s="42" t="s">
        <v>22</v>
      </c>
      <c r="C204" s="43" t="s">
        <v>3</v>
      </c>
      <c r="D204" s="41"/>
      <c r="E204" s="36"/>
      <c r="F204" s="64"/>
      <c r="G204" s="64"/>
      <c r="H204" s="64"/>
      <c r="I204" s="64"/>
      <c r="J204" s="58"/>
    </row>
    <row r="205" spans="1:10" x14ac:dyDescent="0.3">
      <c r="A205" s="50"/>
      <c r="B205" s="42" t="s">
        <v>17</v>
      </c>
      <c r="C205" s="43" t="s">
        <v>57</v>
      </c>
      <c r="D205" s="41"/>
      <c r="E205" s="36"/>
      <c r="F205" s="64"/>
      <c r="G205" s="64"/>
      <c r="H205" s="64"/>
      <c r="I205" s="64"/>
      <c r="J205" s="58"/>
    </row>
    <row r="206" spans="1:10" x14ac:dyDescent="0.3">
      <c r="A206" s="50"/>
      <c r="B206" s="39" t="s">
        <v>39</v>
      </c>
      <c r="C206" s="40" t="s">
        <v>2</v>
      </c>
      <c r="D206" s="49">
        <f>(2*(D202+D203)*D204/1000)</f>
        <v>0</v>
      </c>
      <c r="E206" s="36"/>
      <c r="F206" s="64"/>
      <c r="G206" s="64"/>
      <c r="H206" s="64"/>
      <c r="I206" s="64"/>
      <c r="J206" s="58"/>
    </row>
    <row r="207" spans="1:10" x14ac:dyDescent="0.3">
      <c r="A207" s="50"/>
      <c r="B207" s="27" t="s">
        <v>20</v>
      </c>
      <c r="C207" s="28" t="s">
        <v>16</v>
      </c>
      <c r="D207" s="29"/>
      <c r="E207" s="36"/>
      <c r="F207" s="60"/>
      <c r="G207" s="61" t="s">
        <v>63</v>
      </c>
      <c r="H207" s="62"/>
      <c r="I207" s="63"/>
      <c r="J207" s="59"/>
    </row>
    <row r="208" spans="1:10" x14ac:dyDescent="0.3">
      <c r="A208" s="50"/>
      <c r="B208" s="27" t="s">
        <v>19</v>
      </c>
      <c r="C208" s="28"/>
      <c r="D208" s="29"/>
      <c r="E208" s="36"/>
      <c r="F208" s="35"/>
      <c r="G208" s="35"/>
      <c r="H208" s="35"/>
      <c r="I208" s="35"/>
    </row>
    <row r="209" spans="1:10" x14ac:dyDescent="0.3">
      <c r="A209" s="50"/>
      <c r="B209" s="27" t="s">
        <v>51</v>
      </c>
      <c r="C209" s="28" t="s">
        <v>3</v>
      </c>
      <c r="D209" s="51"/>
      <c r="E209" s="36" t="s">
        <v>50</v>
      </c>
      <c r="F209" s="35"/>
      <c r="G209" s="35"/>
      <c r="H209" s="36" t="s">
        <v>46</v>
      </c>
      <c r="I209" s="38" t="s">
        <v>52</v>
      </c>
    </row>
    <row r="210" spans="1:10" x14ac:dyDescent="0.3">
      <c r="A210" s="50"/>
      <c r="B210" s="27" t="s">
        <v>49</v>
      </c>
      <c r="C210" s="28"/>
      <c r="D210" s="29"/>
      <c r="E210" s="27" t="s">
        <v>21</v>
      </c>
      <c r="F210" s="28" t="s">
        <v>3</v>
      </c>
      <c r="G210" s="41">
        <v>0</v>
      </c>
      <c r="H210" s="29"/>
      <c r="I210" s="37">
        <f>G210*D204</f>
        <v>0</v>
      </c>
    </row>
    <row r="211" spans="1:10" x14ac:dyDescent="0.3">
      <c r="A211" s="50"/>
      <c r="B211" s="27" t="s">
        <v>48</v>
      </c>
      <c r="C211" s="28"/>
      <c r="D211" s="29"/>
      <c r="E211" s="27" t="s">
        <v>53</v>
      </c>
      <c r="F211" s="28" t="s">
        <v>3</v>
      </c>
      <c r="G211" s="41">
        <v>0</v>
      </c>
      <c r="H211" s="29"/>
      <c r="I211" s="37">
        <f>(G211*2)*D204</f>
        <v>0</v>
      </c>
    </row>
    <row r="212" spans="1:10" x14ac:dyDescent="0.3">
      <c r="A212" s="50"/>
      <c r="B212" s="27" t="s">
        <v>47</v>
      </c>
      <c r="C212" s="28"/>
      <c r="D212" s="29"/>
      <c r="E212" s="27" t="s">
        <v>58</v>
      </c>
      <c r="F212" s="28" t="s">
        <v>3</v>
      </c>
      <c r="G212" s="41">
        <v>0</v>
      </c>
      <c r="H212" s="29"/>
      <c r="I212" s="37">
        <f>G212*D204</f>
        <v>0</v>
      </c>
    </row>
    <row r="218" spans="1:10" x14ac:dyDescent="0.3">
      <c r="A218" s="50">
        <v>14</v>
      </c>
      <c r="B218" s="42" t="s">
        <v>54</v>
      </c>
      <c r="C218" s="43" t="s">
        <v>18</v>
      </c>
      <c r="D218" s="41"/>
      <c r="E218" s="36"/>
      <c r="F218" s="64"/>
      <c r="G218" s="64"/>
      <c r="H218" s="64"/>
      <c r="I218" s="64"/>
      <c r="J218" s="57"/>
    </row>
    <row r="219" spans="1:10" x14ac:dyDescent="0.3">
      <c r="A219" s="50"/>
      <c r="B219" s="42" t="s">
        <v>37</v>
      </c>
      <c r="C219" s="43" t="s">
        <v>16</v>
      </c>
      <c r="D219" s="41"/>
      <c r="E219" s="36">
        <f>D219*D221/1000</f>
        <v>0</v>
      </c>
      <c r="F219" s="64"/>
      <c r="G219" s="64"/>
      <c r="H219" s="64"/>
      <c r="I219" s="64"/>
      <c r="J219" s="58"/>
    </row>
    <row r="220" spans="1:10" x14ac:dyDescent="0.3">
      <c r="A220" s="50"/>
      <c r="B220" s="42" t="s">
        <v>38</v>
      </c>
      <c r="C220" s="43" t="s">
        <v>16</v>
      </c>
      <c r="D220" s="41"/>
      <c r="E220" s="36"/>
      <c r="F220" s="64"/>
      <c r="G220" s="64"/>
      <c r="H220" s="64"/>
      <c r="I220" s="64"/>
      <c r="J220" s="58"/>
    </row>
    <row r="221" spans="1:10" x14ac:dyDescent="0.3">
      <c r="A221" s="50"/>
      <c r="B221" s="42" t="s">
        <v>22</v>
      </c>
      <c r="C221" s="43" t="s">
        <v>3</v>
      </c>
      <c r="D221" s="41"/>
      <c r="E221" s="36"/>
      <c r="F221" s="64"/>
      <c r="G221" s="64"/>
      <c r="H221" s="64"/>
      <c r="I221" s="64"/>
      <c r="J221" s="58"/>
    </row>
    <row r="222" spans="1:10" x14ac:dyDescent="0.3">
      <c r="A222" s="50"/>
      <c r="B222" s="42" t="s">
        <v>17</v>
      </c>
      <c r="C222" s="43" t="s">
        <v>57</v>
      </c>
      <c r="D222" s="41"/>
      <c r="E222" s="36"/>
      <c r="F222" s="64"/>
      <c r="G222" s="64"/>
      <c r="H222" s="64"/>
      <c r="I222" s="64"/>
      <c r="J222" s="58"/>
    </row>
    <row r="223" spans="1:10" x14ac:dyDescent="0.3">
      <c r="A223" s="50"/>
      <c r="B223" s="39" t="s">
        <v>39</v>
      </c>
      <c r="C223" s="40" t="s">
        <v>2</v>
      </c>
      <c r="D223" s="49">
        <f>(2*(D219+D220)*D221/1000)</f>
        <v>0</v>
      </c>
      <c r="E223" s="36"/>
      <c r="F223" s="64"/>
      <c r="G223" s="64"/>
      <c r="H223" s="64"/>
      <c r="I223" s="64"/>
      <c r="J223" s="58"/>
    </row>
    <row r="224" spans="1:10" x14ac:dyDescent="0.3">
      <c r="A224" s="50"/>
      <c r="B224" s="27" t="s">
        <v>20</v>
      </c>
      <c r="C224" s="28" t="s">
        <v>16</v>
      </c>
      <c r="D224" s="29"/>
      <c r="E224" s="36"/>
      <c r="F224" s="60"/>
      <c r="G224" s="61" t="s">
        <v>63</v>
      </c>
      <c r="H224" s="62"/>
      <c r="I224" s="63"/>
      <c r="J224" s="59"/>
    </row>
    <row r="225" spans="1:10" x14ac:dyDescent="0.3">
      <c r="A225" s="50"/>
      <c r="B225" s="27" t="s">
        <v>19</v>
      </c>
      <c r="C225" s="28"/>
      <c r="D225" s="29"/>
      <c r="E225" s="36"/>
      <c r="F225" s="35"/>
      <c r="G225" s="35"/>
      <c r="H225" s="35"/>
      <c r="I225" s="35"/>
    </row>
    <row r="226" spans="1:10" x14ac:dyDescent="0.3">
      <c r="A226" s="50"/>
      <c r="B226" s="27" t="s">
        <v>51</v>
      </c>
      <c r="C226" s="28" t="s">
        <v>3</v>
      </c>
      <c r="D226" s="51"/>
      <c r="E226" s="36" t="s">
        <v>50</v>
      </c>
      <c r="F226" s="35"/>
      <c r="G226" s="35"/>
      <c r="H226" s="36" t="s">
        <v>46</v>
      </c>
      <c r="I226" s="38" t="s">
        <v>52</v>
      </c>
    </row>
    <row r="227" spans="1:10" x14ac:dyDescent="0.3">
      <c r="A227" s="50"/>
      <c r="B227" s="27" t="s">
        <v>49</v>
      </c>
      <c r="C227" s="28"/>
      <c r="D227" s="29"/>
      <c r="E227" s="27" t="s">
        <v>21</v>
      </c>
      <c r="F227" s="28" t="s">
        <v>3</v>
      </c>
      <c r="G227" s="41">
        <v>0</v>
      </c>
      <c r="H227" s="29"/>
      <c r="I227" s="37">
        <f>G227*D221</f>
        <v>0</v>
      </c>
    </row>
    <row r="228" spans="1:10" x14ac:dyDescent="0.3">
      <c r="A228" s="50"/>
      <c r="B228" s="27" t="s">
        <v>48</v>
      </c>
      <c r="C228" s="28"/>
      <c r="D228" s="29"/>
      <c r="E228" s="27" t="s">
        <v>53</v>
      </c>
      <c r="F228" s="28" t="s">
        <v>3</v>
      </c>
      <c r="G228" s="41">
        <v>0</v>
      </c>
      <c r="H228" s="29"/>
      <c r="I228" s="37">
        <f>(G228*2)*D221</f>
        <v>0</v>
      </c>
    </row>
    <row r="229" spans="1:10" x14ac:dyDescent="0.3">
      <c r="A229" s="50"/>
      <c r="B229" s="27" t="s">
        <v>47</v>
      </c>
      <c r="C229" s="28"/>
      <c r="D229" s="29"/>
      <c r="E229" s="27" t="s">
        <v>58</v>
      </c>
      <c r="F229" s="28" t="s">
        <v>3</v>
      </c>
      <c r="G229" s="41">
        <v>0</v>
      </c>
      <c r="H229" s="29"/>
      <c r="I229" s="37">
        <f>G229*D221</f>
        <v>0</v>
      </c>
    </row>
    <row r="234" spans="1:10" x14ac:dyDescent="0.3">
      <c r="A234" s="50">
        <v>15</v>
      </c>
      <c r="B234" s="42" t="s">
        <v>54</v>
      </c>
      <c r="C234" s="43" t="s">
        <v>18</v>
      </c>
      <c r="D234" s="41"/>
      <c r="E234" s="36"/>
      <c r="F234" s="64"/>
      <c r="G234" s="64"/>
      <c r="H234" s="64"/>
      <c r="I234" s="64"/>
      <c r="J234" s="57"/>
    </row>
    <row r="235" spans="1:10" x14ac:dyDescent="0.3">
      <c r="A235" s="50"/>
      <c r="B235" s="42" t="s">
        <v>37</v>
      </c>
      <c r="C235" s="43" t="s">
        <v>16</v>
      </c>
      <c r="D235" s="41"/>
      <c r="E235" s="36">
        <f>D235*D237/1000</f>
        <v>0</v>
      </c>
      <c r="F235" s="64"/>
      <c r="G235" s="64"/>
      <c r="H235" s="64"/>
      <c r="I235" s="64"/>
      <c r="J235" s="58"/>
    </row>
    <row r="236" spans="1:10" x14ac:dyDescent="0.3">
      <c r="A236" s="50"/>
      <c r="B236" s="42" t="s">
        <v>38</v>
      </c>
      <c r="C236" s="43" t="s">
        <v>16</v>
      </c>
      <c r="D236" s="41"/>
      <c r="E236" s="36"/>
      <c r="F236" s="64"/>
      <c r="G236" s="64"/>
      <c r="H236" s="64"/>
      <c r="I236" s="64"/>
      <c r="J236" s="58"/>
    </row>
    <row r="237" spans="1:10" x14ac:dyDescent="0.3">
      <c r="A237" s="50"/>
      <c r="B237" s="42" t="s">
        <v>22</v>
      </c>
      <c r="C237" s="43" t="s">
        <v>3</v>
      </c>
      <c r="D237" s="41"/>
      <c r="E237" s="36"/>
      <c r="F237" s="64"/>
      <c r="G237" s="64"/>
      <c r="H237" s="64"/>
      <c r="I237" s="64"/>
      <c r="J237" s="58"/>
    </row>
    <row r="238" spans="1:10" x14ac:dyDescent="0.3">
      <c r="A238" s="50"/>
      <c r="B238" s="42" t="s">
        <v>17</v>
      </c>
      <c r="C238" s="43" t="s">
        <v>57</v>
      </c>
      <c r="D238" s="41"/>
      <c r="E238" s="36"/>
      <c r="F238" s="64"/>
      <c r="G238" s="64"/>
      <c r="H238" s="64"/>
      <c r="I238" s="64"/>
      <c r="J238" s="58"/>
    </row>
    <row r="239" spans="1:10" x14ac:dyDescent="0.3">
      <c r="A239" s="50"/>
      <c r="B239" s="39" t="s">
        <v>39</v>
      </c>
      <c r="C239" s="40" t="s">
        <v>2</v>
      </c>
      <c r="D239" s="49">
        <f>(2*(D235+D236)*D237/1000)</f>
        <v>0</v>
      </c>
      <c r="E239" s="36"/>
      <c r="F239" s="64"/>
      <c r="G239" s="64"/>
      <c r="H239" s="64"/>
      <c r="I239" s="64"/>
      <c r="J239" s="58"/>
    </row>
    <row r="240" spans="1:10" x14ac:dyDescent="0.3">
      <c r="A240" s="50"/>
      <c r="B240" s="27" t="s">
        <v>20</v>
      </c>
      <c r="C240" s="28" t="s">
        <v>16</v>
      </c>
      <c r="D240" s="29"/>
      <c r="E240" s="36"/>
      <c r="F240" s="60"/>
      <c r="G240" s="61" t="s">
        <v>63</v>
      </c>
      <c r="H240" s="62"/>
      <c r="I240" s="63"/>
      <c r="J240" s="59"/>
    </row>
    <row r="241" spans="1:10" x14ac:dyDescent="0.3">
      <c r="A241" s="50"/>
      <c r="B241" s="27" t="s">
        <v>19</v>
      </c>
      <c r="C241" s="28"/>
      <c r="D241" s="29"/>
      <c r="E241" s="36"/>
      <c r="F241" s="35"/>
      <c r="G241" s="35"/>
      <c r="H241" s="35"/>
      <c r="I241" s="35"/>
    </row>
    <row r="242" spans="1:10" x14ac:dyDescent="0.3">
      <c r="A242" s="50"/>
      <c r="B242" s="27" t="s">
        <v>51</v>
      </c>
      <c r="C242" s="28" t="s">
        <v>3</v>
      </c>
      <c r="D242" s="51"/>
      <c r="E242" s="36" t="s">
        <v>50</v>
      </c>
      <c r="F242" s="35"/>
      <c r="G242" s="35"/>
      <c r="H242" s="36" t="s">
        <v>46</v>
      </c>
      <c r="I242" s="38" t="s">
        <v>52</v>
      </c>
    </row>
    <row r="243" spans="1:10" x14ac:dyDescent="0.3">
      <c r="A243" s="50"/>
      <c r="B243" s="27" t="s">
        <v>49</v>
      </c>
      <c r="C243" s="28"/>
      <c r="D243" s="29"/>
      <c r="E243" s="27" t="s">
        <v>21</v>
      </c>
      <c r="F243" s="28" t="s">
        <v>3</v>
      </c>
      <c r="G243" s="41">
        <v>0</v>
      </c>
      <c r="H243" s="29"/>
      <c r="I243" s="37">
        <f>G243*D237</f>
        <v>0</v>
      </c>
    </row>
    <row r="244" spans="1:10" x14ac:dyDescent="0.3">
      <c r="A244" s="50"/>
      <c r="B244" s="27" t="s">
        <v>48</v>
      </c>
      <c r="C244" s="28"/>
      <c r="D244" s="29"/>
      <c r="E244" s="27" t="s">
        <v>53</v>
      </c>
      <c r="F244" s="28" t="s">
        <v>3</v>
      </c>
      <c r="G244" s="41">
        <v>0</v>
      </c>
      <c r="H244" s="29"/>
      <c r="I244" s="37">
        <f>(G244*2)*D237</f>
        <v>0</v>
      </c>
    </row>
    <row r="245" spans="1:10" x14ac:dyDescent="0.3">
      <c r="A245" s="50"/>
      <c r="B245" s="27" t="s">
        <v>47</v>
      </c>
      <c r="C245" s="28"/>
      <c r="D245" s="29"/>
      <c r="E245" s="27" t="s">
        <v>58</v>
      </c>
      <c r="F245" s="28" t="s">
        <v>3</v>
      </c>
      <c r="G245" s="41">
        <v>0</v>
      </c>
      <c r="H245" s="29"/>
      <c r="I245" s="37">
        <f>G245*D237</f>
        <v>0</v>
      </c>
    </row>
    <row r="251" spans="1:10" x14ac:dyDescent="0.3">
      <c r="A251" s="50">
        <v>16</v>
      </c>
      <c r="B251" s="42" t="s">
        <v>54</v>
      </c>
      <c r="C251" s="43" t="s">
        <v>18</v>
      </c>
      <c r="D251" s="41"/>
      <c r="E251" s="36"/>
      <c r="F251" s="64"/>
      <c r="G251" s="64"/>
      <c r="H251" s="64"/>
      <c r="I251" s="64"/>
      <c r="J251" s="57"/>
    </row>
    <row r="252" spans="1:10" x14ac:dyDescent="0.3">
      <c r="A252" s="50"/>
      <c r="B252" s="42" t="s">
        <v>37</v>
      </c>
      <c r="C252" s="43" t="s">
        <v>16</v>
      </c>
      <c r="D252" s="41"/>
      <c r="E252" s="36">
        <f>D252*D254/1000</f>
        <v>0</v>
      </c>
      <c r="F252" s="64"/>
      <c r="G252" s="64"/>
      <c r="H252" s="64"/>
      <c r="I252" s="64"/>
      <c r="J252" s="58"/>
    </row>
    <row r="253" spans="1:10" x14ac:dyDescent="0.3">
      <c r="A253" s="50"/>
      <c r="B253" s="42" t="s">
        <v>38</v>
      </c>
      <c r="C253" s="43" t="s">
        <v>16</v>
      </c>
      <c r="D253" s="41"/>
      <c r="E253" s="36"/>
      <c r="F253" s="64"/>
      <c r="G253" s="64"/>
      <c r="H253" s="64"/>
      <c r="I253" s="64"/>
      <c r="J253" s="58"/>
    </row>
    <row r="254" spans="1:10" x14ac:dyDescent="0.3">
      <c r="A254" s="50"/>
      <c r="B254" s="42" t="s">
        <v>22</v>
      </c>
      <c r="C254" s="43" t="s">
        <v>3</v>
      </c>
      <c r="D254" s="41"/>
      <c r="E254" s="36"/>
      <c r="F254" s="64"/>
      <c r="G254" s="64"/>
      <c r="H254" s="64"/>
      <c r="I254" s="64"/>
      <c r="J254" s="58"/>
    </row>
    <row r="255" spans="1:10" x14ac:dyDescent="0.3">
      <c r="A255" s="50"/>
      <c r="B255" s="42" t="s">
        <v>17</v>
      </c>
      <c r="C255" s="43" t="s">
        <v>57</v>
      </c>
      <c r="D255" s="41"/>
      <c r="E255" s="36"/>
      <c r="F255" s="64"/>
      <c r="G255" s="64"/>
      <c r="H255" s="64"/>
      <c r="I255" s="64"/>
      <c r="J255" s="58"/>
    </row>
    <row r="256" spans="1:10" x14ac:dyDescent="0.3">
      <c r="A256" s="50"/>
      <c r="B256" s="39" t="s">
        <v>39</v>
      </c>
      <c r="C256" s="40" t="s">
        <v>2</v>
      </c>
      <c r="D256" s="49">
        <f>(2*(D252+D253)*D254/1000)</f>
        <v>0</v>
      </c>
      <c r="E256" s="36"/>
      <c r="F256" s="64"/>
      <c r="G256" s="64"/>
      <c r="H256" s="64"/>
      <c r="I256" s="64"/>
      <c r="J256" s="58"/>
    </row>
    <row r="257" spans="1:10" x14ac:dyDescent="0.3">
      <c r="A257" s="50"/>
      <c r="B257" s="27" t="s">
        <v>20</v>
      </c>
      <c r="C257" s="28" t="s">
        <v>16</v>
      </c>
      <c r="D257" s="29"/>
      <c r="E257" s="36"/>
      <c r="F257" s="60"/>
      <c r="G257" s="61" t="s">
        <v>63</v>
      </c>
      <c r="H257" s="62"/>
      <c r="I257" s="63"/>
      <c r="J257" s="59"/>
    </row>
    <row r="258" spans="1:10" x14ac:dyDescent="0.3">
      <c r="A258" s="50"/>
      <c r="B258" s="27" t="s">
        <v>19</v>
      </c>
      <c r="C258" s="28"/>
      <c r="D258" s="29"/>
      <c r="E258" s="36"/>
      <c r="F258" s="35"/>
      <c r="G258" s="35"/>
      <c r="H258" s="35"/>
      <c r="I258" s="35"/>
    </row>
    <row r="259" spans="1:10" x14ac:dyDescent="0.3">
      <c r="A259" s="50"/>
      <c r="B259" s="27" t="s">
        <v>51</v>
      </c>
      <c r="C259" s="28" t="s">
        <v>3</v>
      </c>
      <c r="D259" s="51"/>
      <c r="E259" s="36" t="s">
        <v>50</v>
      </c>
      <c r="F259" s="35"/>
      <c r="G259" s="35"/>
      <c r="H259" s="36" t="s">
        <v>46</v>
      </c>
      <c r="I259" s="38" t="s">
        <v>52</v>
      </c>
    </row>
    <row r="260" spans="1:10" x14ac:dyDescent="0.3">
      <c r="A260" s="50"/>
      <c r="B260" s="27" t="s">
        <v>49</v>
      </c>
      <c r="C260" s="28"/>
      <c r="D260" s="29"/>
      <c r="E260" s="27" t="s">
        <v>21</v>
      </c>
      <c r="F260" s="28" t="s">
        <v>3</v>
      </c>
      <c r="G260" s="41">
        <v>0</v>
      </c>
      <c r="H260" s="29"/>
      <c r="I260" s="37">
        <f>G260*D254</f>
        <v>0</v>
      </c>
    </row>
    <row r="261" spans="1:10" x14ac:dyDescent="0.3">
      <c r="A261" s="50"/>
      <c r="B261" s="27" t="s">
        <v>48</v>
      </c>
      <c r="C261" s="28"/>
      <c r="D261" s="29"/>
      <c r="E261" s="27" t="s">
        <v>53</v>
      </c>
      <c r="F261" s="28" t="s">
        <v>3</v>
      </c>
      <c r="G261" s="41">
        <v>0</v>
      </c>
      <c r="H261" s="29"/>
      <c r="I261" s="37">
        <f>(G261*2)*D254</f>
        <v>0</v>
      </c>
    </row>
    <row r="262" spans="1:10" x14ac:dyDescent="0.3">
      <c r="A262" s="50"/>
      <c r="B262" s="27" t="s">
        <v>47</v>
      </c>
      <c r="C262" s="28"/>
      <c r="D262" s="29"/>
      <c r="E262" s="27" t="s">
        <v>58</v>
      </c>
      <c r="F262" s="28" t="s">
        <v>3</v>
      </c>
      <c r="G262" s="41">
        <v>0</v>
      </c>
      <c r="H262" s="29"/>
      <c r="I262" s="37">
        <f>G262*D254</f>
        <v>0</v>
      </c>
    </row>
    <row r="267" spans="1:10" x14ac:dyDescent="0.3">
      <c r="A267" s="50">
        <v>17</v>
      </c>
      <c r="B267" s="42" t="s">
        <v>54</v>
      </c>
      <c r="C267" s="43" t="s">
        <v>18</v>
      </c>
      <c r="D267" s="41"/>
      <c r="E267" s="36"/>
      <c r="F267" s="64"/>
      <c r="G267" s="64"/>
      <c r="H267" s="64"/>
      <c r="I267" s="64"/>
      <c r="J267" s="57"/>
    </row>
    <row r="268" spans="1:10" x14ac:dyDescent="0.3">
      <c r="A268" s="50"/>
      <c r="B268" s="42" t="s">
        <v>37</v>
      </c>
      <c r="C268" s="43" t="s">
        <v>16</v>
      </c>
      <c r="D268" s="41"/>
      <c r="E268" s="36">
        <f>D268*D270/1000</f>
        <v>0</v>
      </c>
      <c r="F268" s="64"/>
      <c r="G268" s="64"/>
      <c r="H268" s="64"/>
      <c r="I268" s="64"/>
      <c r="J268" s="58"/>
    </row>
    <row r="269" spans="1:10" x14ac:dyDescent="0.3">
      <c r="A269" s="50"/>
      <c r="B269" s="42" t="s">
        <v>38</v>
      </c>
      <c r="C269" s="43" t="s">
        <v>16</v>
      </c>
      <c r="D269" s="41"/>
      <c r="E269" s="36"/>
      <c r="F269" s="64"/>
      <c r="G269" s="64"/>
      <c r="H269" s="64"/>
      <c r="I269" s="64"/>
      <c r="J269" s="58"/>
    </row>
    <row r="270" spans="1:10" x14ac:dyDescent="0.3">
      <c r="A270" s="50"/>
      <c r="B270" s="42" t="s">
        <v>22</v>
      </c>
      <c r="C270" s="43" t="s">
        <v>3</v>
      </c>
      <c r="D270" s="41"/>
      <c r="E270" s="36"/>
      <c r="F270" s="64"/>
      <c r="G270" s="64"/>
      <c r="H270" s="64"/>
      <c r="I270" s="64"/>
      <c r="J270" s="58"/>
    </row>
    <row r="271" spans="1:10" x14ac:dyDescent="0.3">
      <c r="A271" s="50"/>
      <c r="B271" s="42" t="s">
        <v>17</v>
      </c>
      <c r="C271" s="43" t="s">
        <v>57</v>
      </c>
      <c r="D271" s="41"/>
      <c r="E271" s="36"/>
      <c r="F271" s="64"/>
      <c r="G271" s="64"/>
      <c r="H271" s="64"/>
      <c r="I271" s="64"/>
      <c r="J271" s="58"/>
    </row>
    <row r="272" spans="1:10" x14ac:dyDescent="0.3">
      <c r="A272" s="50"/>
      <c r="B272" s="39" t="s">
        <v>39</v>
      </c>
      <c r="C272" s="40" t="s">
        <v>2</v>
      </c>
      <c r="D272" s="49">
        <f>(2*(D268+D269)*D270/1000)</f>
        <v>0</v>
      </c>
      <c r="E272" s="36"/>
      <c r="F272" s="64"/>
      <c r="G272" s="64"/>
      <c r="H272" s="64"/>
      <c r="I272" s="64"/>
      <c r="J272" s="58"/>
    </row>
    <row r="273" spans="1:10" x14ac:dyDescent="0.3">
      <c r="A273" s="50"/>
      <c r="B273" s="27" t="s">
        <v>20</v>
      </c>
      <c r="C273" s="28" t="s">
        <v>16</v>
      </c>
      <c r="D273" s="29"/>
      <c r="E273" s="36"/>
      <c r="F273" s="60"/>
      <c r="G273" s="61" t="s">
        <v>63</v>
      </c>
      <c r="H273" s="62"/>
      <c r="I273" s="63"/>
      <c r="J273" s="59"/>
    </row>
    <row r="274" spans="1:10" x14ac:dyDescent="0.3">
      <c r="A274" s="50"/>
      <c r="B274" s="27" t="s">
        <v>19</v>
      </c>
      <c r="C274" s="28"/>
      <c r="D274" s="29"/>
      <c r="E274" s="36"/>
      <c r="F274" s="35"/>
      <c r="G274" s="35"/>
      <c r="H274" s="35"/>
      <c r="I274" s="35"/>
    </row>
    <row r="275" spans="1:10" x14ac:dyDescent="0.3">
      <c r="A275" s="50"/>
      <c r="B275" s="27" t="s">
        <v>51</v>
      </c>
      <c r="C275" s="28" t="s">
        <v>3</v>
      </c>
      <c r="D275" s="51"/>
      <c r="E275" s="36" t="s">
        <v>50</v>
      </c>
      <c r="F275" s="35"/>
      <c r="G275" s="35"/>
      <c r="H275" s="36" t="s">
        <v>46</v>
      </c>
      <c r="I275" s="38" t="s">
        <v>52</v>
      </c>
    </row>
    <row r="276" spans="1:10" x14ac:dyDescent="0.3">
      <c r="A276" s="50"/>
      <c r="B276" s="27" t="s">
        <v>49</v>
      </c>
      <c r="C276" s="28"/>
      <c r="D276" s="29"/>
      <c r="E276" s="27" t="s">
        <v>21</v>
      </c>
      <c r="F276" s="28" t="s">
        <v>3</v>
      </c>
      <c r="G276" s="41">
        <v>0</v>
      </c>
      <c r="H276" s="29"/>
      <c r="I276" s="37">
        <f>G276*D270</f>
        <v>0</v>
      </c>
    </row>
    <row r="277" spans="1:10" x14ac:dyDescent="0.3">
      <c r="A277" s="50"/>
      <c r="B277" s="27" t="s">
        <v>48</v>
      </c>
      <c r="C277" s="28"/>
      <c r="D277" s="29"/>
      <c r="E277" s="27" t="s">
        <v>53</v>
      </c>
      <c r="F277" s="28" t="s">
        <v>3</v>
      </c>
      <c r="G277" s="41">
        <v>0</v>
      </c>
      <c r="H277" s="29"/>
      <c r="I277" s="37">
        <f>(G277*2)*D270</f>
        <v>0</v>
      </c>
    </row>
    <row r="278" spans="1:10" x14ac:dyDescent="0.3">
      <c r="A278" s="50"/>
      <c r="B278" s="27" t="s">
        <v>47</v>
      </c>
      <c r="C278" s="28"/>
      <c r="D278" s="29"/>
      <c r="E278" s="27" t="s">
        <v>58</v>
      </c>
      <c r="F278" s="28" t="s">
        <v>3</v>
      </c>
      <c r="G278" s="41">
        <v>0</v>
      </c>
      <c r="H278" s="29"/>
      <c r="I278" s="37">
        <f>G278*D270</f>
        <v>0</v>
      </c>
    </row>
    <row r="284" spans="1:10" x14ac:dyDescent="0.3">
      <c r="A284" s="50">
        <v>18</v>
      </c>
      <c r="B284" s="42" t="s">
        <v>54</v>
      </c>
      <c r="C284" s="43" t="s">
        <v>18</v>
      </c>
      <c r="D284" s="41"/>
      <c r="E284" s="36"/>
      <c r="F284" s="64"/>
      <c r="G284" s="64"/>
      <c r="H284" s="64"/>
      <c r="I284" s="64"/>
      <c r="J284" s="57"/>
    </row>
    <row r="285" spans="1:10" x14ac:dyDescent="0.3">
      <c r="A285" s="50"/>
      <c r="B285" s="42" t="s">
        <v>37</v>
      </c>
      <c r="C285" s="43" t="s">
        <v>16</v>
      </c>
      <c r="D285" s="41"/>
      <c r="E285" s="36">
        <f>D285*D287/1000</f>
        <v>0</v>
      </c>
      <c r="F285" s="64"/>
      <c r="G285" s="64"/>
      <c r="H285" s="64"/>
      <c r="I285" s="64"/>
      <c r="J285" s="58"/>
    </row>
    <row r="286" spans="1:10" x14ac:dyDescent="0.3">
      <c r="A286" s="50"/>
      <c r="B286" s="42" t="s">
        <v>38</v>
      </c>
      <c r="C286" s="43" t="s">
        <v>16</v>
      </c>
      <c r="D286" s="41"/>
      <c r="E286" s="36"/>
      <c r="F286" s="64"/>
      <c r="G286" s="64"/>
      <c r="H286" s="64"/>
      <c r="I286" s="64"/>
      <c r="J286" s="58"/>
    </row>
    <row r="287" spans="1:10" x14ac:dyDescent="0.3">
      <c r="A287" s="50"/>
      <c r="B287" s="42" t="s">
        <v>22</v>
      </c>
      <c r="C287" s="43" t="s">
        <v>3</v>
      </c>
      <c r="D287" s="41"/>
      <c r="E287" s="36"/>
      <c r="F287" s="64"/>
      <c r="G287" s="64"/>
      <c r="H287" s="64"/>
      <c r="I287" s="64"/>
      <c r="J287" s="58"/>
    </row>
    <row r="288" spans="1:10" x14ac:dyDescent="0.3">
      <c r="A288" s="50"/>
      <c r="B288" s="42" t="s">
        <v>17</v>
      </c>
      <c r="C288" s="43" t="s">
        <v>57</v>
      </c>
      <c r="D288" s="41"/>
      <c r="E288" s="36"/>
      <c r="F288" s="64"/>
      <c r="G288" s="64"/>
      <c r="H288" s="64"/>
      <c r="I288" s="64"/>
      <c r="J288" s="58"/>
    </row>
    <row r="289" spans="1:10" x14ac:dyDescent="0.3">
      <c r="A289" s="50"/>
      <c r="B289" s="39" t="s">
        <v>39</v>
      </c>
      <c r="C289" s="40" t="s">
        <v>2</v>
      </c>
      <c r="D289" s="49">
        <f>(2*(D285+D286)*D287/1000)</f>
        <v>0</v>
      </c>
      <c r="E289" s="36"/>
      <c r="F289" s="64"/>
      <c r="G289" s="64"/>
      <c r="H289" s="64"/>
      <c r="I289" s="64"/>
      <c r="J289" s="58"/>
    </row>
    <row r="290" spans="1:10" x14ac:dyDescent="0.3">
      <c r="A290" s="50"/>
      <c r="B290" s="27" t="s">
        <v>20</v>
      </c>
      <c r="C290" s="28" t="s">
        <v>16</v>
      </c>
      <c r="D290" s="29"/>
      <c r="E290" s="36"/>
      <c r="F290" s="60"/>
      <c r="G290" s="61" t="s">
        <v>63</v>
      </c>
      <c r="H290" s="62"/>
      <c r="I290" s="63"/>
      <c r="J290" s="59"/>
    </row>
    <row r="291" spans="1:10" x14ac:dyDescent="0.3">
      <c r="A291" s="50"/>
      <c r="B291" s="27" t="s">
        <v>19</v>
      </c>
      <c r="C291" s="28"/>
      <c r="D291" s="29"/>
      <c r="E291" s="36"/>
      <c r="F291" s="35"/>
      <c r="G291" s="35"/>
      <c r="H291" s="35"/>
      <c r="I291" s="35"/>
    </row>
    <row r="292" spans="1:10" x14ac:dyDescent="0.3">
      <c r="A292" s="50"/>
      <c r="B292" s="27" t="s">
        <v>51</v>
      </c>
      <c r="C292" s="28" t="s">
        <v>3</v>
      </c>
      <c r="D292" s="51"/>
      <c r="E292" s="36" t="s">
        <v>50</v>
      </c>
      <c r="F292" s="35"/>
      <c r="G292" s="35"/>
      <c r="H292" s="36" t="s">
        <v>46</v>
      </c>
      <c r="I292" s="38" t="s">
        <v>52</v>
      </c>
    </row>
    <row r="293" spans="1:10" x14ac:dyDescent="0.3">
      <c r="A293" s="50"/>
      <c r="B293" s="27" t="s">
        <v>49</v>
      </c>
      <c r="C293" s="28"/>
      <c r="D293" s="29"/>
      <c r="E293" s="27" t="s">
        <v>21</v>
      </c>
      <c r="F293" s="28" t="s">
        <v>3</v>
      </c>
      <c r="G293" s="41">
        <v>0</v>
      </c>
      <c r="H293" s="29"/>
      <c r="I293" s="37">
        <f>G293*D287</f>
        <v>0</v>
      </c>
    </row>
    <row r="294" spans="1:10" x14ac:dyDescent="0.3">
      <c r="A294" s="50"/>
      <c r="B294" s="27" t="s">
        <v>48</v>
      </c>
      <c r="C294" s="28"/>
      <c r="D294" s="29"/>
      <c r="E294" s="27" t="s">
        <v>53</v>
      </c>
      <c r="F294" s="28" t="s">
        <v>3</v>
      </c>
      <c r="G294" s="41">
        <v>0</v>
      </c>
      <c r="H294" s="29"/>
      <c r="I294" s="37">
        <f>(G294*2)*D287</f>
        <v>0</v>
      </c>
    </row>
    <row r="295" spans="1:10" x14ac:dyDescent="0.3">
      <c r="A295" s="50"/>
      <c r="B295" s="27" t="s">
        <v>47</v>
      </c>
      <c r="C295" s="28"/>
      <c r="D295" s="29"/>
      <c r="E295" s="27" t="s">
        <v>58</v>
      </c>
      <c r="F295" s="28" t="s">
        <v>3</v>
      </c>
      <c r="G295" s="41">
        <v>0</v>
      </c>
      <c r="H295" s="29"/>
      <c r="I295" s="37">
        <f>G295*D287</f>
        <v>0</v>
      </c>
    </row>
    <row r="300" spans="1:10" x14ac:dyDescent="0.3">
      <c r="A300" s="50">
        <v>19</v>
      </c>
      <c r="B300" s="42" t="s">
        <v>54</v>
      </c>
      <c r="C300" s="43" t="s">
        <v>18</v>
      </c>
      <c r="D300" s="41"/>
      <c r="E300" s="36"/>
      <c r="F300" s="64"/>
      <c r="G300" s="64"/>
      <c r="H300" s="64"/>
      <c r="I300" s="64"/>
      <c r="J300" s="57"/>
    </row>
    <row r="301" spans="1:10" x14ac:dyDescent="0.3">
      <c r="A301" s="50"/>
      <c r="B301" s="42" t="s">
        <v>37</v>
      </c>
      <c r="C301" s="43" t="s">
        <v>16</v>
      </c>
      <c r="D301" s="41"/>
      <c r="E301" s="36">
        <f>D301*D303/1000</f>
        <v>0</v>
      </c>
      <c r="F301" s="64"/>
      <c r="G301" s="64"/>
      <c r="H301" s="64"/>
      <c r="I301" s="64"/>
      <c r="J301" s="58"/>
    </row>
    <row r="302" spans="1:10" x14ac:dyDescent="0.3">
      <c r="A302" s="50"/>
      <c r="B302" s="42" t="s">
        <v>38</v>
      </c>
      <c r="C302" s="43" t="s">
        <v>16</v>
      </c>
      <c r="D302" s="41"/>
      <c r="E302" s="36"/>
      <c r="F302" s="64"/>
      <c r="G302" s="64"/>
      <c r="H302" s="64"/>
      <c r="I302" s="64"/>
      <c r="J302" s="58"/>
    </row>
    <row r="303" spans="1:10" x14ac:dyDescent="0.3">
      <c r="A303" s="50"/>
      <c r="B303" s="42" t="s">
        <v>22</v>
      </c>
      <c r="C303" s="43" t="s">
        <v>3</v>
      </c>
      <c r="D303" s="41"/>
      <c r="E303" s="36"/>
      <c r="F303" s="64"/>
      <c r="G303" s="64"/>
      <c r="H303" s="64"/>
      <c r="I303" s="64"/>
      <c r="J303" s="58"/>
    </row>
    <row r="304" spans="1:10" x14ac:dyDescent="0.3">
      <c r="A304" s="50"/>
      <c r="B304" s="42" t="s">
        <v>17</v>
      </c>
      <c r="C304" s="43" t="s">
        <v>57</v>
      </c>
      <c r="D304" s="41"/>
      <c r="E304" s="36"/>
      <c r="F304" s="64"/>
      <c r="G304" s="64"/>
      <c r="H304" s="64"/>
      <c r="I304" s="64"/>
      <c r="J304" s="58"/>
    </row>
    <row r="305" spans="1:10" x14ac:dyDescent="0.3">
      <c r="A305" s="50"/>
      <c r="B305" s="39" t="s">
        <v>39</v>
      </c>
      <c r="C305" s="40" t="s">
        <v>2</v>
      </c>
      <c r="D305" s="49">
        <f>(2*(D301+D302)*D303/1000)</f>
        <v>0</v>
      </c>
      <c r="E305" s="36"/>
      <c r="F305" s="64"/>
      <c r="G305" s="64"/>
      <c r="H305" s="64"/>
      <c r="I305" s="64"/>
      <c r="J305" s="58"/>
    </row>
    <row r="306" spans="1:10" x14ac:dyDescent="0.3">
      <c r="A306" s="50"/>
      <c r="B306" s="27" t="s">
        <v>20</v>
      </c>
      <c r="C306" s="28" t="s">
        <v>16</v>
      </c>
      <c r="D306" s="29"/>
      <c r="E306" s="36"/>
      <c r="F306" s="60"/>
      <c r="G306" s="61" t="s">
        <v>63</v>
      </c>
      <c r="H306" s="62"/>
      <c r="I306" s="63"/>
      <c r="J306" s="59"/>
    </row>
    <row r="307" spans="1:10" x14ac:dyDescent="0.3">
      <c r="A307" s="50"/>
      <c r="B307" s="27" t="s">
        <v>19</v>
      </c>
      <c r="C307" s="28"/>
      <c r="D307" s="29"/>
      <c r="E307" s="36"/>
      <c r="F307" s="35"/>
      <c r="G307" s="35"/>
      <c r="H307" s="35"/>
      <c r="I307" s="35"/>
    </row>
    <row r="308" spans="1:10" x14ac:dyDescent="0.3">
      <c r="A308" s="50"/>
      <c r="B308" s="27" t="s">
        <v>51</v>
      </c>
      <c r="C308" s="28" t="s">
        <v>3</v>
      </c>
      <c r="D308" s="51"/>
      <c r="E308" s="36" t="s">
        <v>50</v>
      </c>
      <c r="F308" s="35"/>
      <c r="G308" s="35"/>
      <c r="H308" s="36" t="s">
        <v>46</v>
      </c>
      <c r="I308" s="38" t="s">
        <v>52</v>
      </c>
    </row>
    <row r="309" spans="1:10" x14ac:dyDescent="0.3">
      <c r="A309" s="50"/>
      <c r="B309" s="27" t="s">
        <v>49</v>
      </c>
      <c r="C309" s="28"/>
      <c r="D309" s="29"/>
      <c r="E309" s="27" t="s">
        <v>21</v>
      </c>
      <c r="F309" s="28" t="s">
        <v>3</v>
      </c>
      <c r="G309" s="41">
        <v>0</v>
      </c>
      <c r="H309" s="29"/>
      <c r="I309" s="37">
        <f>G309*D303</f>
        <v>0</v>
      </c>
    </row>
    <row r="310" spans="1:10" x14ac:dyDescent="0.3">
      <c r="A310" s="50"/>
      <c r="B310" s="27" t="s">
        <v>48</v>
      </c>
      <c r="C310" s="28"/>
      <c r="D310" s="29"/>
      <c r="E310" s="27" t="s">
        <v>53</v>
      </c>
      <c r="F310" s="28" t="s">
        <v>3</v>
      </c>
      <c r="G310" s="41">
        <v>0</v>
      </c>
      <c r="H310" s="29"/>
      <c r="I310" s="37">
        <f>(G310*2)*D303</f>
        <v>0</v>
      </c>
    </row>
    <row r="311" spans="1:10" x14ac:dyDescent="0.3">
      <c r="A311" s="50"/>
      <c r="B311" s="27" t="s">
        <v>47</v>
      </c>
      <c r="C311" s="28"/>
      <c r="D311" s="29"/>
      <c r="E311" s="27" t="s">
        <v>58</v>
      </c>
      <c r="F311" s="28" t="s">
        <v>3</v>
      </c>
      <c r="G311" s="41">
        <v>0</v>
      </c>
      <c r="H311" s="29"/>
      <c r="I311" s="37">
        <f>G311*D303</f>
        <v>0</v>
      </c>
    </row>
    <row r="317" spans="1:10" x14ac:dyDescent="0.3">
      <c r="A317" s="50">
        <v>20</v>
      </c>
      <c r="B317" s="42" t="s">
        <v>54</v>
      </c>
      <c r="C317" s="43" t="s">
        <v>18</v>
      </c>
      <c r="D317" s="41"/>
      <c r="E317" s="36"/>
      <c r="F317" s="64"/>
      <c r="G317" s="64"/>
      <c r="H317" s="64"/>
      <c r="I317" s="64"/>
      <c r="J317" s="57"/>
    </row>
    <row r="318" spans="1:10" x14ac:dyDescent="0.3">
      <c r="A318" s="50"/>
      <c r="B318" s="42" t="s">
        <v>37</v>
      </c>
      <c r="C318" s="43" t="s">
        <v>16</v>
      </c>
      <c r="D318" s="41"/>
      <c r="E318" s="36">
        <f>D318*D320/1000</f>
        <v>0</v>
      </c>
      <c r="F318" s="64"/>
      <c r="G318" s="64"/>
      <c r="H318" s="64"/>
      <c r="I318" s="64"/>
      <c r="J318" s="58"/>
    </row>
    <row r="319" spans="1:10" x14ac:dyDescent="0.3">
      <c r="A319" s="50"/>
      <c r="B319" s="42" t="s">
        <v>38</v>
      </c>
      <c r="C319" s="43" t="s">
        <v>16</v>
      </c>
      <c r="D319" s="41"/>
      <c r="E319" s="36"/>
      <c r="F319" s="64"/>
      <c r="G319" s="64"/>
      <c r="H319" s="64"/>
      <c r="I319" s="64"/>
      <c r="J319" s="58"/>
    </row>
    <row r="320" spans="1:10" x14ac:dyDescent="0.3">
      <c r="A320" s="50"/>
      <c r="B320" s="42" t="s">
        <v>22</v>
      </c>
      <c r="C320" s="43" t="s">
        <v>3</v>
      </c>
      <c r="D320" s="41"/>
      <c r="E320" s="36"/>
      <c r="F320" s="64"/>
      <c r="G320" s="64"/>
      <c r="H320" s="64"/>
      <c r="I320" s="64"/>
      <c r="J320" s="58"/>
    </row>
    <row r="321" spans="1:10" x14ac:dyDescent="0.3">
      <c r="A321" s="50"/>
      <c r="B321" s="42" t="s">
        <v>17</v>
      </c>
      <c r="C321" s="43" t="s">
        <v>57</v>
      </c>
      <c r="D321" s="41"/>
      <c r="E321" s="36"/>
      <c r="F321" s="64"/>
      <c r="G321" s="64"/>
      <c r="H321" s="64"/>
      <c r="I321" s="64"/>
      <c r="J321" s="58"/>
    </row>
    <row r="322" spans="1:10" x14ac:dyDescent="0.3">
      <c r="A322" s="50"/>
      <c r="B322" s="39" t="s">
        <v>39</v>
      </c>
      <c r="C322" s="40" t="s">
        <v>2</v>
      </c>
      <c r="D322" s="49">
        <f>(2*(D318+D319)*D320/1000)</f>
        <v>0</v>
      </c>
      <c r="E322" s="36"/>
      <c r="F322" s="64"/>
      <c r="G322" s="64"/>
      <c r="H322" s="64"/>
      <c r="I322" s="64"/>
      <c r="J322" s="58"/>
    </row>
    <row r="323" spans="1:10" x14ac:dyDescent="0.3">
      <c r="A323" s="50"/>
      <c r="B323" s="27" t="s">
        <v>20</v>
      </c>
      <c r="C323" s="28" t="s">
        <v>16</v>
      </c>
      <c r="D323" s="29"/>
      <c r="E323" s="36"/>
      <c r="F323" s="60"/>
      <c r="G323" s="61" t="s">
        <v>63</v>
      </c>
      <c r="H323" s="62"/>
      <c r="I323" s="63"/>
      <c r="J323" s="59"/>
    </row>
    <row r="324" spans="1:10" x14ac:dyDescent="0.3">
      <c r="A324" s="50"/>
      <c r="B324" s="27" t="s">
        <v>19</v>
      </c>
      <c r="C324" s="28"/>
      <c r="D324" s="29"/>
      <c r="E324" s="36"/>
      <c r="F324" s="35"/>
      <c r="G324" s="35"/>
      <c r="H324" s="35"/>
      <c r="I324" s="35"/>
    </row>
    <row r="325" spans="1:10" x14ac:dyDescent="0.3">
      <c r="A325" s="50"/>
      <c r="B325" s="27" t="s">
        <v>51</v>
      </c>
      <c r="C325" s="28" t="s">
        <v>3</v>
      </c>
      <c r="D325" s="51"/>
      <c r="E325" s="36" t="s">
        <v>50</v>
      </c>
      <c r="F325" s="35"/>
      <c r="G325" s="35"/>
      <c r="H325" s="36" t="s">
        <v>46</v>
      </c>
      <c r="I325" s="38" t="s">
        <v>52</v>
      </c>
    </row>
    <row r="326" spans="1:10" x14ac:dyDescent="0.3">
      <c r="A326" s="50"/>
      <c r="B326" s="27" t="s">
        <v>49</v>
      </c>
      <c r="C326" s="28"/>
      <c r="D326" s="29"/>
      <c r="E326" s="27" t="s">
        <v>21</v>
      </c>
      <c r="F326" s="28" t="s">
        <v>3</v>
      </c>
      <c r="G326" s="41">
        <v>0</v>
      </c>
      <c r="H326" s="29"/>
      <c r="I326" s="37">
        <f>G326*D320</f>
        <v>0</v>
      </c>
    </row>
    <row r="327" spans="1:10" x14ac:dyDescent="0.3">
      <c r="A327" s="50"/>
      <c r="B327" s="27" t="s">
        <v>48</v>
      </c>
      <c r="C327" s="28"/>
      <c r="D327" s="29"/>
      <c r="E327" s="27" t="s">
        <v>53</v>
      </c>
      <c r="F327" s="28" t="s">
        <v>3</v>
      </c>
      <c r="G327" s="41">
        <v>0</v>
      </c>
      <c r="H327" s="29"/>
      <c r="I327" s="37">
        <f>(G327*2)*D320</f>
        <v>0</v>
      </c>
    </row>
    <row r="328" spans="1:10" x14ac:dyDescent="0.3">
      <c r="A328" s="50"/>
      <c r="B328" s="27" t="s">
        <v>47</v>
      </c>
      <c r="C328" s="28"/>
      <c r="D328" s="29"/>
      <c r="E328" s="27" t="s">
        <v>58</v>
      </c>
      <c r="F328" s="28" t="s">
        <v>3</v>
      </c>
      <c r="G328" s="41">
        <v>0</v>
      </c>
      <c r="H328" s="29"/>
      <c r="I328" s="37">
        <f>G328*D320</f>
        <v>0</v>
      </c>
    </row>
    <row r="333" spans="1:10" x14ac:dyDescent="0.3">
      <c r="A333" s="7">
        <v>21</v>
      </c>
      <c r="B333" s="42" t="s">
        <v>54</v>
      </c>
      <c r="C333" s="43" t="s">
        <v>18</v>
      </c>
      <c r="D333" s="41"/>
      <c r="E333" s="36"/>
      <c r="F333" s="64"/>
      <c r="G333" s="64"/>
      <c r="H333" s="64"/>
      <c r="I333" s="64"/>
      <c r="J333" s="57"/>
    </row>
    <row r="334" spans="1:10" x14ac:dyDescent="0.3">
      <c r="B334" s="42" t="s">
        <v>37</v>
      </c>
      <c r="C334" s="43" t="s">
        <v>16</v>
      </c>
      <c r="D334" s="41"/>
      <c r="E334" s="36">
        <f>D334*D336/1000</f>
        <v>0</v>
      </c>
      <c r="F334" s="64"/>
      <c r="G334" s="64"/>
      <c r="H334" s="64"/>
      <c r="I334" s="64"/>
      <c r="J334" s="58"/>
    </row>
    <row r="335" spans="1:10" x14ac:dyDescent="0.3">
      <c r="B335" s="42" t="s">
        <v>38</v>
      </c>
      <c r="C335" s="43" t="s">
        <v>16</v>
      </c>
      <c r="D335" s="41"/>
      <c r="E335" s="36"/>
      <c r="F335" s="64"/>
      <c r="G335" s="64"/>
      <c r="H335" s="64"/>
      <c r="I335" s="64"/>
      <c r="J335" s="58"/>
    </row>
    <row r="336" spans="1:10" x14ac:dyDescent="0.3">
      <c r="B336" s="42" t="s">
        <v>22</v>
      </c>
      <c r="C336" s="43" t="s">
        <v>3</v>
      </c>
      <c r="D336" s="41"/>
      <c r="E336" s="36"/>
      <c r="F336" s="64"/>
      <c r="G336" s="64"/>
      <c r="H336" s="64"/>
      <c r="I336" s="64"/>
      <c r="J336" s="58"/>
    </row>
    <row r="337" spans="1:10" x14ac:dyDescent="0.3">
      <c r="B337" s="42" t="s">
        <v>17</v>
      </c>
      <c r="C337" s="43" t="s">
        <v>57</v>
      </c>
      <c r="D337" s="41"/>
      <c r="E337" s="36"/>
      <c r="F337" s="64"/>
      <c r="G337" s="64"/>
      <c r="H337" s="64"/>
      <c r="I337" s="64"/>
      <c r="J337" s="58"/>
    </row>
    <row r="338" spans="1:10" x14ac:dyDescent="0.3">
      <c r="B338" s="39" t="s">
        <v>39</v>
      </c>
      <c r="C338" s="40" t="s">
        <v>2</v>
      </c>
      <c r="D338" s="49">
        <f>(2*(D334+D335)*D336/1000)</f>
        <v>0</v>
      </c>
      <c r="E338" s="36"/>
      <c r="F338" s="64"/>
      <c r="G338" s="64"/>
      <c r="H338" s="64"/>
      <c r="I338" s="64"/>
      <c r="J338" s="58"/>
    </row>
    <row r="339" spans="1:10" x14ac:dyDescent="0.3">
      <c r="B339" s="27" t="s">
        <v>20</v>
      </c>
      <c r="C339" s="28" t="s">
        <v>16</v>
      </c>
      <c r="D339" s="29"/>
      <c r="E339" s="36"/>
      <c r="F339" s="60"/>
      <c r="G339" s="61" t="s">
        <v>63</v>
      </c>
      <c r="H339" s="62"/>
      <c r="I339" s="63"/>
      <c r="J339" s="59"/>
    </row>
    <row r="340" spans="1:10" x14ac:dyDescent="0.3">
      <c r="B340" s="27" t="s">
        <v>19</v>
      </c>
      <c r="C340" s="28"/>
      <c r="D340" s="29"/>
      <c r="E340" s="36"/>
      <c r="F340" s="35"/>
      <c r="G340" s="35"/>
      <c r="H340" s="35"/>
      <c r="I340" s="35"/>
    </row>
    <row r="341" spans="1:10" x14ac:dyDescent="0.3">
      <c r="B341" s="27" t="s">
        <v>51</v>
      </c>
      <c r="C341" s="28" t="s">
        <v>3</v>
      </c>
      <c r="D341" s="51"/>
      <c r="E341" s="36" t="s">
        <v>50</v>
      </c>
      <c r="F341" s="35"/>
      <c r="G341" s="35"/>
      <c r="H341" s="36" t="s">
        <v>46</v>
      </c>
      <c r="I341" s="38" t="s">
        <v>52</v>
      </c>
    </row>
    <row r="342" spans="1:10" x14ac:dyDescent="0.3">
      <c r="B342" s="27" t="s">
        <v>49</v>
      </c>
      <c r="C342" s="28"/>
      <c r="D342" s="29"/>
      <c r="E342" s="27" t="s">
        <v>21</v>
      </c>
      <c r="F342" s="28" t="s">
        <v>3</v>
      </c>
      <c r="G342" s="41">
        <v>0</v>
      </c>
      <c r="H342" s="29"/>
      <c r="I342" s="37">
        <f>G342*D336</f>
        <v>0</v>
      </c>
    </row>
    <row r="343" spans="1:10" x14ac:dyDescent="0.3">
      <c r="B343" s="27" t="s">
        <v>48</v>
      </c>
      <c r="C343" s="28"/>
      <c r="D343" s="29"/>
      <c r="E343" s="27" t="s">
        <v>53</v>
      </c>
      <c r="F343" s="28" t="s">
        <v>3</v>
      </c>
      <c r="G343" s="41">
        <v>0</v>
      </c>
      <c r="H343" s="29"/>
      <c r="I343" s="37">
        <f>(G343*2)*D336</f>
        <v>0</v>
      </c>
    </row>
    <row r="344" spans="1:10" x14ac:dyDescent="0.3">
      <c r="B344" s="27" t="s">
        <v>47</v>
      </c>
      <c r="C344" s="28"/>
      <c r="D344" s="29"/>
      <c r="E344" s="27" t="s">
        <v>58</v>
      </c>
      <c r="F344" s="28" t="s">
        <v>3</v>
      </c>
      <c r="G344" s="41">
        <v>0</v>
      </c>
      <c r="H344" s="29"/>
      <c r="I344" s="37">
        <f>G344*D336</f>
        <v>0</v>
      </c>
    </row>
    <row r="350" spans="1:10" x14ac:dyDescent="0.3">
      <c r="A350" s="7">
        <v>22</v>
      </c>
      <c r="B350" s="42" t="s">
        <v>54</v>
      </c>
      <c r="C350" s="43" t="s">
        <v>18</v>
      </c>
      <c r="D350" s="41"/>
      <c r="E350" s="36"/>
      <c r="F350" s="64"/>
      <c r="G350" s="64"/>
      <c r="H350" s="64"/>
      <c r="I350" s="64"/>
      <c r="J350" s="57"/>
    </row>
    <row r="351" spans="1:10" x14ac:dyDescent="0.3">
      <c r="B351" s="42" t="s">
        <v>37</v>
      </c>
      <c r="C351" s="43" t="s">
        <v>16</v>
      </c>
      <c r="D351" s="41"/>
      <c r="E351" s="36">
        <f>D351*D353/1000</f>
        <v>0</v>
      </c>
      <c r="F351" s="64"/>
      <c r="G351" s="64"/>
      <c r="H351" s="64"/>
      <c r="I351" s="64"/>
      <c r="J351" s="58"/>
    </row>
    <row r="352" spans="1:10" x14ac:dyDescent="0.3">
      <c r="B352" s="42" t="s">
        <v>38</v>
      </c>
      <c r="C352" s="43" t="s">
        <v>16</v>
      </c>
      <c r="D352" s="41"/>
      <c r="E352" s="36"/>
      <c r="F352" s="64"/>
      <c r="G352" s="64"/>
      <c r="H352" s="64"/>
      <c r="I352" s="64"/>
      <c r="J352" s="58"/>
    </row>
    <row r="353" spans="1:10" x14ac:dyDescent="0.3">
      <c r="B353" s="42" t="s">
        <v>22</v>
      </c>
      <c r="C353" s="43" t="s">
        <v>3</v>
      </c>
      <c r="D353" s="41"/>
      <c r="E353" s="36"/>
      <c r="F353" s="64"/>
      <c r="G353" s="64"/>
      <c r="H353" s="64"/>
      <c r="I353" s="64"/>
      <c r="J353" s="58"/>
    </row>
    <row r="354" spans="1:10" x14ac:dyDescent="0.3">
      <c r="B354" s="42" t="s">
        <v>17</v>
      </c>
      <c r="C354" s="43" t="s">
        <v>57</v>
      </c>
      <c r="D354" s="41"/>
      <c r="E354" s="36"/>
      <c r="F354" s="64"/>
      <c r="G354" s="64"/>
      <c r="H354" s="64"/>
      <c r="I354" s="64"/>
      <c r="J354" s="58"/>
    </row>
    <row r="355" spans="1:10" x14ac:dyDescent="0.3">
      <c r="B355" s="39" t="s">
        <v>39</v>
      </c>
      <c r="C355" s="40" t="s">
        <v>2</v>
      </c>
      <c r="D355" s="49">
        <f>(2*(D351+D352)*D353/1000)</f>
        <v>0</v>
      </c>
      <c r="E355" s="36"/>
      <c r="F355" s="64"/>
      <c r="G355" s="64"/>
      <c r="H355" s="64"/>
      <c r="I355" s="64"/>
      <c r="J355" s="58"/>
    </row>
    <row r="356" spans="1:10" x14ac:dyDescent="0.3">
      <c r="B356" s="27" t="s">
        <v>20</v>
      </c>
      <c r="C356" s="28" t="s">
        <v>16</v>
      </c>
      <c r="D356" s="29"/>
      <c r="E356" s="36"/>
      <c r="F356" s="60"/>
      <c r="G356" s="61" t="s">
        <v>63</v>
      </c>
      <c r="H356" s="62"/>
      <c r="I356" s="63"/>
      <c r="J356" s="59"/>
    </row>
    <row r="357" spans="1:10" x14ac:dyDescent="0.3">
      <c r="B357" s="27" t="s">
        <v>19</v>
      </c>
      <c r="C357" s="28"/>
      <c r="D357" s="29"/>
      <c r="E357" s="36"/>
      <c r="F357" s="35"/>
      <c r="G357" s="35"/>
      <c r="H357" s="35"/>
      <c r="I357" s="35"/>
    </row>
    <row r="358" spans="1:10" x14ac:dyDescent="0.3">
      <c r="B358" s="27" t="s">
        <v>51</v>
      </c>
      <c r="C358" s="28" t="s">
        <v>3</v>
      </c>
      <c r="D358" s="51"/>
      <c r="E358" s="36" t="s">
        <v>50</v>
      </c>
      <c r="F358" s="35"/>
      <c r="G358" s="35"/>
      <c r="H358" s="36" t="s">
        <v>46</v>
      </c>
      <c r="I358" s="38" t="s">
        <v>52</v>
      </c>
    </row>
    <row r="359" spans="1:10" x14ac:dyDescent="0.3">
      <c r="B359" s="27" t="s">
        <v>49</v>
      </c>
      <c r="C359" s="28"/>
      <c r="D359" s="29"/>
      <c r="E359" s="27" t="s">
        <v>21</v>
      </c>
      <c r="F359" s="28" t="s">
        <v>3</v>
      </c>
      <c r="G359" s="41">
        <v>0</v>
      </c>
      <c r="H359" s="29"/>
      <c r="I359" s="37">
        <f>G359*D353</f>
        <v>0</v>
      </c>
    </row>
    <row r="360" spans="1:10" x14ac:dyDescent="0.3">
      <c r="B360" s="27" t="s">
        <v>48</v>
      </c>
      <c r="C360" s="28"/>
      <c r="D360" s="29"/>
      <c r="E360" s="27" t="s">
        <v>53</v>
      </c>
      <c r="F360" s="28" t="s">
        <v>3</v>
      </c>
      <c r="G360" s="41">
        <v>0</v>
      </c>
      <c r="H360" s="29"/>
      <c r="I360" s="37">
        <f>(G360*2)*D353</f>
        <v>0</v>
      </c>
    </row>
    <row r="361" spans="1:10" x14ac:dyDescent="0.3">
      <c r="B361" s="27" t="s">
        <v>47</v>
      </c>
      <c r="C361" s="28"/>
      <c r="D361" s="29"/>
      <c r="E361" s="27" t="s">
        <v>58</v>
      </c>
      <c r="F361" s="28" t="s">
        <v>3</v>
      </c>
      <c r="G361" s="41">
        <v>0</v>
      </c>
      <c r="H361" s="29"/>
      <c r="I361" s="37">
        <f>G361*D353</f>
        <v>0</v>
      </c>
    </row>
    <row r="366" spans="1:10" x14ac:dyDescent="0.3">
      <c r="A366" s="7">
        <v>23</v>
      </c>
      <c r="B366" s="42" t="s">
        <v>54</v>
      </c>
      <c r="C366" s="43" t="s">
        <v>18</v>
      </c>
      <c r="D366" s="41"/>
      <c r="E366" s="36"/>
      <c r="F366" s="64"/>
      <c r="G366" s="64"/>
      <c r="H366" s="64"/>
      <c r="I366" s="64"/>
      <c r="J366" s="57"/>
    </row>
    <row r="367" spans="1:10" x14ac:dyDescent="0.3">
      <c r="B367" s="42" t="s">
        <v>37</v>
      </c>
      <c r="C367" s="43" t="s">
        <v>16</v>
      </c>
      <c r="D367" s="41"/>
      <c r="E367" s="36">
        <f>D367*D369/1000</f>
        <v>0</v>
      </c>
      <c r="F367" s="64"/>
      <c r="G367" s="64"/>
      <c r="H367" s="64"/>
      <c r="I367" s="64"/>
      <c r="J367" s="58"/>
    </row>
    <row r="368" spans="1:10" x14ac:dyDescent="0.3">
      <c r="B368" s="42" t="s">
        <v>38</v>
      </c>
      <c r="C368" s="43" t="s">
        <v>16</v>
      </c>
      <c r="D368" s="41"/>
      <c r="E368" s="36"/>
      <c r="F368" s="64"/>
      <c r="G368" s="64"/>
      <c r="H368" s="64"/>
      <c r="I368" s="64"/>
      <c r="J368" s="58"/>
    </row>
    <row r="369" spans="1:10" x14ac:dyDescent="0.3">
      <c r="B369" s="42" t="s">
        <v>22</v>
      </c>
      <c r="C369" s="43" t="s">
        <v>3</v>
      </c>
      <c r="D369" s="41"/>
      <c r="E369" s="36"/>
      <c r="F369" s="64"/>
      <c r="G369" s="64"/>
      <c r="H369" s="64"/>
      <c r="I369" s="64"/>
      <c r="J369" s="58"/>
    </row>
    <row r="370" spans="1:10" x14ac:dyDescent="0.3">
      <c r="B370" s="42" t="s">
        <v>17</v>
      </c>
      <c r="C370" s="43" t="s">
        <v>57</v>
      </c>
      <c r="D370" s="41"/>
      <c r="E370" s="36"/>
      <c r="F370" s="64"/>
      <c r="G370" s="64"/>
      <c r="H370" s="64"/>
      <c r="I370" s="64"/>
      <c r="J370" s="58"/>
    </row>
    <row r="371" spans="1:10" x14ac:dyDescent="0.3">
      <c r="B371" s="39" t="s">
        <v>39</v>
      </c>
      <c r="C371" s="40" t="s">
        <v>2</v>
      </c>
      <c r="D371" s="49">
        <f>(2*(D367+D368)*D369/1000)</f>
        <v>0</v>
      </c>
      <c r="E371" s="36"/>
      <c r="F371" s="64"/>
      <c r="G371" s="64"/>
      <c r="H371" s="64"/>
      <c r="I371" s="64"/>
      <c r="J371" s="58"/>
    </row>
    <row r="372" spans="1:10" x14ac:dyDescent="0.3">
      <c r="B372" s="27" t="s">
        <v>20</v>
      </c>
      <c r="C372" s="28" t="s">
        <v>16</v>
      </c>
      <c r="D372" s="29"/>
      <c r="E372" s="36"/>
      <c r="F372" s="60"/>
      <c r="G372" s="61" t="s">
        <v>63</v>
      </c>
      <c r="H372" s="62"/>
      <c r="I372" s="63"/>
      <c r="J372" s="59"/>
    </row>
    <row r="373" spans="1:10" x14ac:dyDescent="0.3">
      <c r="B373" s="27" t="s">
        <v>19</v>
      </c>
      <c r="C373" s="28"/>
      <c r="D373" s="29"/>
      <c r="E373" s="36"/>
      <c r="F373" s="35"/>
      <c r="G373" s="35"/>
      <c r="H373" s="35"/>
      <c r="I373" s="35"/>
    </row>
    <row r="374" spans="1:10" x14ac:dyDescent="0.3">
      <c r="B374" s="27" t="s">
        <v>51</v>
      </c>
      <c r="C374" s="28" t="s">
        <v>3</v>
      </c>
      <c r="D374" s="51"/>
      <c r="E374" s="36" t="s">
        <v>50</v>
      </c>
      <c r="F374" s="35"/>
      <c r="G374" s="35"/>
      <c r="H374" s="36" t="s">
        <v>46</v>
      </c>
      <c r="I374" s="38" t="s">
        <v>52</v>
      </c>
    </row>
    <row r="375" spans="1:10" x14ac:dyDescent="0.3">
      <c r="B375" s="27" t="s">
        <v>49</v>
      </c>
      <c r="C375" s="28"/>
      <c r="D375" s="29"/>
      <c r="E375" s="27" t="s">
        <v>21</v>
      </c>
      <c r="F375" s="28" t="s">
        <v>3</v>
      </c>
      <c r="G375" s="41">
        <v>0</v>
      </c>
      <c r="H375" s="29"/>
      <c r="I375" s="37">
        <f>G375*D369</f>
        <v>0</v>
      </c>
    </row>
    <row r="376" spans="1:10" x14ac:dyDescent="0.3">
      <c r="B376" s="27" t="s">
        <v>48</v>
      </c>
      <c r="C376" s="28"/>
      <c r="D376" s="29"/>
      <c r="E376" s="27" t="s">
        <v>53</v>
      </c>
      <c r="F376" s="28" t="s">
        <v>3</v>
      </c>
      <c r="G376" s="41">
        <v>0</v>
      </c>
      <c r="H376" s="29"/>
      <c r="I376" s="37">
        <f>(G376*2)*D369</f>
        <v>0</v>
      </c>
    </row>
    <row r="377" spans="1:10" x14ac:dyDescent="0.3">
      <c r="B377" s="27" t="s">
        <v>47</v>
      </c>
      <c r="C377" s="28"/>
      <c r="D377" s="29"/>
      <c r="E377" s="27" t="s">
        <v>58</v>
      </c>
      <c r="F377" s="28" t="s">
        <v>3</v>
      </c>
      <c r="G377" s="41">
        <v>0</v>
      </c>
      <c r="H377" s="29"/>
      <c r="I377" s="37">
        <f>G377*D369</f>
        <v>0</v>
      </c>
    </row>
    <row r="383" spans="1:10" x14ac:dyDescent="0.3">
      <c r="A383" s="7">
        <v>24</v>
      </c>
      <c r="B383" s="42" t="s">
        <v>54</v>
      </c>
      <c r="C383" s="43" t="s">
        <v>18</v>
      </c>
      <c r="D383" s="41"/>
      <c r="E383" s="36"/>
      <c r="F383" s="64"/>
      <c r="G383" s="64"/>
      <c r="H383" s="64"/>
      <c r="I383" s="64"/>
      <c r="J383" s="57"/>
    </row>
    <row r="384" spans="1:10" x14ac:dyDescent="0.3">
      <c r="B384" s="42" t="s">
        <v>37</v>
      </c>
      <c r="C384" s="43" t="s">
        <v>16</v>
      </c>
      <c r="D384" s="41"/>
      <c r="E384" s="36">
        <f>D384*D386/1000</f>
        <v>0</v>
      </c>
      <c r="F384" s="64"/>
      <c r="G384" s="64"/>
      <c r="H384" s="64"/>
      <c r="I384" s="64"/>
      <c r="J384" s="58"/>
    </row>
    <row r="385" spans="1:10" x14ac:dyDescent="0.3">
      <c r="B385" s="42" t="s">
        <v>38</v>
      </c>
      <c r="C385" s="43" t="s">
        <v>16</v>
      </c>
      <c r="D385" s="41"/>
      <c r="E385" s="36"/>
      <c r="F385" s="64"/>
      <c r="G385" s="64"/>
      <c r="H385" s="64"/>
      <c r="I385" s="64"/>
      <c r="J385" s="58"/>
    </row>
    <row r="386" spans="1:10" x14ac:dyDescent="0.3">
      <c r="B386" s="42" t="s">
        <v>22</v>
      </c>
      <c r="C386" s="43" t="s">
        <v>3</v>
      </c>
      <c r="D386" s="41"/>
      <c r="E386" s="36"/>
      <c r="F386" s="64"/>
      <c r="G386" s="64"/>
      <c r="H386" s="64"/>
      <c r="I386" s="64"/>
      <c r="J386" s="58"/>
    </row>
    <row r="387" spans="1:10" x14ac:dyDescent="0.3">
      <c r="B387" s="42" t="s">
        <v>17</v>
      </c>
      <c r="C387" s="43" t="s">
        <v>57</v>
      </c>
      <c r="D387" s="41"/>
      <c r="E387" s="36"/>
      <c r="F387" s="64"/>
      <c r="G387" s="64"/>
      <c r="H387" s="64"/>
      <c r="I387" s="64"/>
      <c r="J387" s="58"/>
    </row>
    <row r="388" spans="1:10" x14ac:dyDescent="0.3">
      <c r="B388" s="39" t="s">
        <v>39</v>
      </c>
      <c r="C388" s="40" t="s">
        <v>2</v>
      </c>
      <c r="D388" s="49">
        <f>(2*(D384+D385)*D386/1000)</f>
        <v>0</v>
      </c>
      <c r="E388" s="36"/>
      <c r="F388" s="64"/>
      <c r="G388" s="64"/>
      <c r="H388" s="64"/>
      <c r="I388" s="64"/>
      <c r="J388" s="58"/>
    </row>
    <row r="389" spans="1:10" x14ac:dyDescent="0.3">
      <c r="B389" s="27" t="s">
        <v>20</v>
      </c>
      <c r="C389" s="28" t="s">
        <v>16</v>
      </c>
      <c r="D389" s="29"/>
      <c r="E389" s="36"/>
      <c r="F389" s="60"/>
      <c r="G389" s="61" t="s">
        <v>63</v>
      </c>
      <c r="H389" s="62"/>
      <c r="I389" s="63"/>
      <c r="J389" s="59"/>
    </row>
    <row r="390" spans="1:10" x14ac:dyDescent="0.3">
      <c r="B390" s="27" t="s">
        <v>19</v>
      </c>
      <c r="C390" s="28"/>
      <c r="D390" s="29"/>
      <c r="E390" s="36"/>
      <c r="F390" s="35"/>
      <c r="G390" s="35"/>
      <c r="H390" s="35"/>
      <c r="I390" s="35"/>
    </row>
    <row r="391" spans="1:10" x14ac:dyDescent="0.3">
      <c r="B391" s="27" t="s">
        <v>51</v>
      </c>
      <c r="C391" s="28" t="s">
        <v>3</v>
      </c>
      <c r="D391" s="51"/>
      <c r="E391" s="36" t="s">
        <v>50</v>
      </c>
      <c r="F391" s="35"/>
      <c r="G391" s="35"/>
      <c r="H391" s="36" t="s">
        <v>46</v>
      </c>
      <c r="I391" s="38" t="s">
        <v>52</v>
      </c>
    </row>
    <row r="392" spans="1:10" x14ac:dyDescent="0.3">
      <c r="B392" s="27" t="s">
        <v>49</v>
      </c>
      <c r="C392" s="28"/>
      <c r="D392" s="29"/>
      <c r="E392" s="27" t="s">
        <v>21</v>
      </c>
      <c r="F392" s="28" t="s">
        <v>3</v>
      </c>
      <c r="G392" s="41">
        <v>0</v>
      </c>
      <c r="H392" s="29"/>
      <c r="I392" s="37">
        <f>G392*D386</f>
        <v>0</v>
      </c>
    </row>
    <row r="393" spans="1:10" x14ac:dyDescent="0.3">
      <c r="B393" s="27" t="s">
        <v>48</v>
      </c>
      <c r="C393" s="28"/>
      <c r="D393" s="29"/>
      <c r="E393" s="27" t="s">
        <v>53</v>
      </c>
      <c r="F393" s="28" t="s">
        <v>3</v>
      </c>
      <c r="G393" s="41">
        <v>0</v>
      </c>
      <c r="H393" s="29"/>
      <c r="I393" s="37">
        <f>(G393*2)*D386</f>
        <v>0</v>
      </c>
    </row>
    <row r="394" spans="1:10" x14ac:dyDescent="0.3">
      <c r="B394" s="27" t="s">
        <v>47</v>
      </c>
      <c r="C394" s="28"/>
      <c r="D394" s="29"/>
      <c r="E394" s="27" t="s">
        <v>58</v>
      </c>
      <c r="F394" s="28" t="s">
        <v>3</v>
      </c>
      <c r="G394" s="41">
        <v>0</v>
      </c>
      <c r="H394" s="29"/>
      <c r="I394" s="37">
        <f>G394*D386</f>
        <v>0</v>
      </c>
    </row>
    <row r="399" spans="1:10" x14ac:dyDescent="0.3">
      <c r="A399" s="7">
        <v>25</v>
      </c>
      <c r="B399" s="42" t="s">
        <v>54</v>
      </c>
      <c r="C399" s="43" t="s">
        <v>18</v>
      </c>
      <c r="D399" s="41"/>
      <c r="E399" s="36"/>
      <c r="F399" s="64"/>
      <c r="G399" s="64"/>
      <c r="H399" s="64"/>
      <c r="I399" s="64"/>
      <c r="J399" s="57"/>
    </row>
    <row r="400" spans="1:10" x14ac:dyDescent="0.3">
      <c r="B400" s="42" t="s">
        <v>37</v>
      </c>
      <c r="C400" s="43" t="s">
        <v>16</v>
      </c>
      <c r="D400" s="41"/>
      <c r="E400" s="36">
        <f>D400*D402/1000</f>
        <v>0</v>
      </c>
      <c r="F400" s="64"/>
      <c r="G400" s="64"/>
      <c r="H400" s="64"/>
      <c r="I400" s="64"/>
      <c r="J400" s="58"/>
    </row>
    <row r="401" spans="1:10" x14ac:dyDescent="0.3">
      <c r="B401" s="42" t="s">
        <v>38</v>
      </c>
      <c r="C401" s="43" t="s">
        <v>16</v>
      </c>
      <c r="D401" s="41"/>
      <c r="E401" s="36"/>
      <c r="F401" s="64"/>
      <c r="G401" s="64"/>
      <c r="H401" s="64"/>
      <c r="I401" s="64"/>
      <c r="J401" s="58"/>
    </row>
    <row r="402" spans="1:10" x14ac:dyDescent="0.3">
      <c r="B402" s="42" t="s">
        <v>22</v>
      </c>
      <c r="C402" s="43" t="s">
        <v>3</v>
      </c>
      <c r="D402" s="41"/>
      <c r="E402" s="36"/>
      <c r="F402" s="64"/>
      <c r="G402" s="64"/>
      <c r="H402" s="64"/>
      <c r="I402" s="64"/>
      <c r="J402" s="58"/>
    </row>
    <row r="403" spans="1:10" x14ac:dyDescent="0.3">
      <c r="B403" s="42" t="s">
        <v>17</v>
      </c>
      <c r="C403" s="43" t="s">
        <v>57</v>
      </c>
      <c r="D403" s="41"/>
      <c r="E403" s="36"/>
      <c r="F403" s="64"/>
      <c r="G403" s="64"/>
      <c r="H403" s="64"/>
      <c r="I403" s="64"/>
      <c r="J403" s="58"/>
    </row>
    <row r="404" spans="1:10" x14ac:dyDescent="0.3">
      <c r="B404" s="39" t="s">
        <v>39</v>
      </c>
      <c r="C404" s="40" t="s">
        <v>2</v>
      </c>
      <c r="D404" s="49">
        <f>(2*(D400+D401)*D402/1000)</f>
        <v>0</v>
      </c>
      <c r="E404" s="36"/>
      <c r="F404" s="64"/>
      <c r="G404" s="64"/>
      <c r="H404" s="64"/>
      <c r="I404" s="64"/>
      <c r="J404" s="58"/>
    </row>
    <row r="405" spans="1:10" x14ac:dyDescent="0.3">
      <c r="B405" s="27" t="s">
        <v>20</v>
      </c>
      <c r="C405" s="28" t="s">
        <v>16</v>
      </c>
      <c r="D405" s="29"/>
      <c r="E405" s="36"/>
      <c r="F405" s="60"/>
      <c r="G405" s="61" t="s">
        <v>63</v>
      </c>
      <c r="H405" s="62"/>
      <c r="I405" s="63"/>
      <c r="J405" s="59"/>
    </row>
    <row r="406" spans="1:10" x14ac:dyDescent="0.3">
      <c r="B406" s="27" t="s">
        <v>19</v>
      </c>
      <c r="C406" s="28"/>
      <c r="D406" s="29"/>
      <c r="E406" s="36"/>
      <c r="F406" s="35"/>
      <c r="G406" s="35"/>
      <c r="H406" s="35"/>
      <c r="I406" s="35"/>
    </row>
    <row r="407" spans="1:10" x14ac:dyDescent="0.3">
      <c r="B407" s="27" t="s">
        <v>51</v>
      </c>
      <c r="C407" s="28" t="s">
        <v>3</v>
      </c>
      <c r="D407" s="51"/>
      <c r="E407" s="36" t="s">
        <v>50</v>
      </c>
      <c r="F407" s="35"/>
      <c r="G407" s="35"/>
      <c r="H407" s="36" t="s">
        <v>46</v>
      </c>
      <c r="I407" s="38" t="s">
        <v>52</v>
      </c>
    </row>
    <row r="408" spans="1:10" x14ac:dyDescent="0.3">
      <c r="B408" s="27" t="s">
        <v>49</v>
      </c>
      <c r="C408" s="28"/>
      <c r="D408" s="29"/>
      <c r="E408" s="27" t="s">
        <v>21</v>
      </c>
      <c r="F408" s="28" t="s">
        <v>3</v>
      </c>
      <c r="G408" s="41">
        <v>0</v>
      </c>
      <c r="H408" s="29"/>
      <c r="I408" s="37">
        <f>G408*D402</f>
        <v>0</v>
      </c>
    </row>
    <row r="409" spans="1:10" x14ac:dyDescent="0.3">
      <c r="B409" s="27" t="s">
        <v>48</v>
      </c>
      <c r="C409" s="28"/>
      <c r="D409" s="29"/>
      <c r="E409" s="27" t="s">
        <v>53</v>
      </c>
      <c r="F409" s="28" t="s">
        <v>3</v>
      </c>
      <c r="G409" s="41">
        <v>0</v>
      </c>
      <c r="H409" s="29"/>
      <c r="I409" s="37">
        <f>(G409*2)*D402</f>
        <v>0</v>
      </c>
    </row>
    <row r="410" spans="1:10" x14ac:dyDescent="0.3">
      <c r="B410" s="27" t="s">
        <v>47</v>
      </c>
      <c r="C410" s="28"/>
      <c r="D410" s="29"/>
      <c r="E410" s="27" t="s">
        <v>58</v>
      </c>
      <c r="F410" s="28" t="s">
        <v>3</v>
      </c>
      <c r="G410" s="41">
        <v>0</v>
      </c>
      <c r="H410" s="29"/>
      <c r="I410" s="37">
        <f>G410*D402</f>
        <v>0</v>
      </c>
    </row>
    <row r="416" spans="1:10" x14ac:dyDescent="0.3">
      <c r="A416" s="7">
        <v>26</v>
      </c>
      <c r="B416" s="42" t="s">
        <v>54</v>
      </c>
      <c r="C416" s="43" t="s">
        <v>18</v>
      </c>
      <c r="D416" s="41"/>
      <c r="E416" s="36"/>
      <c r="F416" s="64"/>
      <c r="G416" s="64"/>
      <c r="H416" s="64"/>
      <c r="I416" s="64"/>
      <c r="J416" s="57"/>
    </row>
    <row r="417" spans="1:10" x14ac:dyDescent="0.3">
      <c r="B417" s="42" t="s">
        <v>37</v>
      </c>
      <c r="C417" s="43" t="s">
        <v>16</v>
      </c>
      <c r="D417" s="41"/>
      <c r="E417" s="36">
        <f>D417*D419/1000</f>
        <v>0</v>
      </c>
      <c r="F417" s="64"/>
      <c r="G417" s="64"/>
      <c r="H417" s="64"/>
      <c r="I417" s="64"/>
      <c r="J417" s="58"/>
    </row>
    <row r="418" spans="1:10" x14ac:dyDescent="0.3">
      <c r="B418" s="42" t="s">
        <v>38</v>
      </c>
      <c r="C418" s="43" t="s">
        <v>16</v>
      </c>
      <c r="D418" s="41"/>
      <c r="E418" s="36"/>
      <c r="F418" s="64"/>
      <c r="G418" s="64"/>
      <c r="H418" s="64"/>
      <c r="I418" s="64"/>
      <c r="J418" s="58"/>
    </row>
    <row r="419" spans="1:10" x14ac:dyDescent="0.3">
      <c r="B419" s="42" t="s">
        <v>22</v>
      </c>
      <c r="C419" s="43" t="s">
        <v>3</v>
      </c>
      <c r="D419" s="41"/>
      <c r="E419" s="36"/>
      <c r="F419" s="64"/>
      <c r="G419" s="64"/>
      <c r="H419" s="64"/>
      <c r="I419" s="64"/>
      <c r="J419" s="58"/>
    </row>
    <row r="420" spans="1:10" x14ac:dyDescent="0.3">
      <c r="B420" s="42" t="s">
        <v>17</v>
      </c>
      <c r="C420" s="43" t="s">
        <v>57</v>
      </c>
      <c r="D420" s="41"/>
      <c r="E420" s="36"/>
      <c r="F420" s="64"/>
      <c r="G420" s="64"/>
      <c r="H420" s="64"/>
      <c r="I420" s="64"/>
      <c r="J420" s="58"/>
    </row>
    <row r="421" spans="1:10" x14ac:dyDescent="0.3">
      <c r="B421" s="39" t="s">
        <v>39</v>
      </c>
      <c r="C421" s="40" t="s">
        <v>2</v>
      </c>
      <c r="D421" s="49">
        <f>(2*(D417+D418)*D419/1000)</f>
        <v>0</v>
      </c>
      <c r="E421" s="36"/>
      <c r="F421" s="64"/>
      <c r="G421" s="64"/>
      <c r="H421" s="64"/>
      <c r="I421" s="64"/>
      <c r="J421" s="58"/>
    </row>
    <row r="422" spans="1:10" x14ac:dyDescent="0.3">
      <c r="B422" s="27" t="s">
        <v>20</v>
      </c>
      <c r="C422" s="28" t="s">
        <v>16</v>
      </c>
      <c r="D422" s="29"/>
      <c r="E422" s="36"/>
      <c r="F422" s="60"/>
      <c r="G422" s="61" t="s">
        <v>63</v>
      </c>
      <c r="H422" s="62"/>
      <c r="I422" s="63"/>
      <c r="J422" s="59"/>
    </row>
    <row r="423" spans="1:10" x14ac:dyDescent="0.3">
      <c r="B423" s="27" t="s">
        <v>19</v>
      </c>
      <c r="C423" s="28"/>
      <c r="D423" s="29"/>
      <c r="E423" s="36"/>
      <c r="F423" s="35"/>
      <c r="G423" s="35"/>
      <c r="H423" s="35"/>
      <c r="I423" s="35"/>
    </row>
    <row r="424" spans="1:10" x14ac:dyDescent="0.3">
      <c r="B424" s="27" t="s">
        <v>51</v>
      </c>
      <c r="C424" s="28" t="s">
        <v>3</v>
      </c>
      <c r="D424" s="51"/>
      <c r="E424" s="36" t="s">
        <v>50</v>
      </c>
      <c r="F424" s="35"/>
      <c r="G424" s="35"/>
      <c r="H424" s="36" t="s">
        <v>46</v>
      </c>
      <c r="I424" s="38" t="s">
        <v>52</v>
      </c>
    </row>
    <row r="425" spans="1:10" x14ac:dyDescent="0.3">
      <c r="B425" s="27" t="s">
        <v>49</v>
      </c>
      <c r="C425" s="28"/>
      <c r="D425" s="29"/>
      <c r="E425" s="27" t="s">
        <v>21</v>
      </c>
      <c r="F425" s="28" t="s">
        <v>3</v>
      </c>
      <c r="G425" s="41">
        <v>0</v>
      </c>
      <c r="H425" s="29"/>
      <c r="I425" s="37">
        <f>G425*D419</f>
        <v>0</v>
      </c>
    </row>
    <row r="426" spans="1:10" x14ac:dyDescent="0.3">
      <c r="B426" s="27" t="s">
        <v>48</v>
      </c>
      <c r="C426" s="28"/>
      <c r="D426" s="29"/>
      <c r="E426" s="27" t="s">
        <v>53</v>
      </c>
      <c r="F426" s="28" t="s">
        <v>3</v>
      </c>
      <c r="G426" s="41">
        <v>0</v>
      </c>
      <c r="H426" s="29"/>
      <c r="I426" s="37">
        <f>(G426*2)*D419</f>
        <v>0</v>
      </c>
    </row>
    <row r="427" spans="1:10" x14ac:dyDescent="0.3">
      <c r="B427" s="27" t="s">
        <v>47</v>
      </c>
      <c r="C427" s="28"/>
      <c r="D427" s="29"/>
      <c r="E427" s="27" t="s">
        <v>58</v>
      </c>
      <c r="F427" s="28" t="s">
        <v>3</v>
      </c>
      <c r="G427" s="41">
        <v>0</v>
      </c>
      <c r="H427" s="29"/>
      <c r="I427" s="37">
        <f>G427*D419</f>
        <v>0</v>
      </c>
    </row>
    <row r="432" spans="1:10" x14ac:dyDescent="0.3">
      <c r="A432" s="7">
        <v>27</v>
      </c>
      <c r="B432" s="42" t="s">
        <v>54</v>
      </c>
      <c r="C432" s="43" t="s">
        <v>18</v>
      </c>
      <c r="D432" s="41"/>
      <c r="E432" s="36"/>
      <c r="F432" s="64"/>
      <c r="G432" s="64"/>
      <c r="H432" s="64"/>
      <c r="I432" s="64"/>
      <c r="J432" s="57"/>
    </row>
    <row r="433" spans="2:10" x14ac:dyDescent="0.3">
      <c r="B433" s="42" t="s">
        <v>37</v>
      </c>
      <c r="C433" s="43" t="s">
        <v>16</v>
      </c>
      <c r="D433" s="41"/>
      <c r="E433" s="36">
        <f>D433*D435/1000</f>
        <v>0</v>
      </c>
      <c r="F433" s="64"/>
      <c r="G433" s="64"/>
      <c r="H433" s="64"/>
      <c r="I433" s="64"/>
      <c r="J433" s="58"/>
    </row>
    <row r="434" spans="2:10" x14ac:dyDescent="0.3">
      <c r="B434" s="42" t="s">
        <v>38</v>
      </c>
      <c r="C434" s="43" t="s">
        <v>16</v>
      </c>
      <c r="D434" s="41"/>
      <c r="E434" s="36"/>
      <c r="F434" s="64"/>
      <c r="G434" s="64"/>
      <c r="H434" s="64"/>
      <c r="I434" s="64"/>
      <c r="J434" s="58"/>
    </row>
    <row r="435" spans="2:10" x14ac:dyDescent="0.3">
      <c r="B435" s="42" t="s">
        <v>22</v>
      </c>
      <c r="C435" s="43" t="s">
        <v>3</v>
      </c>
      <c r="D435" s="41"/>
      <c r="E435" s="36"/>
      <c r="F435" s="64"/>
      <c r="G435" s="64"/>
      <c r="H435" s="64"/>
      <c r="I435" s="64"/>
      <c r="J435" s="58"/>
    </row>
    <row r="436" spans="2:10" x14ac:dyDescent="0.3">
      <c r="B436" s="42" t="s">
        <v>17</v>
      </c>
      <c r="C436" s="43" t="s">
        <v>57</v>
      </c>
      <c r="D436" s="41"/>
      <c r="E436" s="36"/>
      <c r="F436" s="64"/>
      <c r="G436" s="64"/>
      <c r="H436" s="64"/>
      <c r="I436" s="64"/>
      <c r="J436" s="58"/>
    </row>
    <row r="437" spans="2:10" x14ac:dyDescent="0.3">
      <c r="B437" s="39" t="s">
        <v>39</v>
      </c>
      <c r="C437" s="40" t="s">
        <v>2</v>
      </c>
      <c r="D437" s="49">
        <f>(2*(D433+D434)*D435/1000)</f>
        <v>0</v>
      </c>
      <c r="E437" s="36"/>
      <c r="F437" s="64"/>
      <c r="G437" s="64"/>
      <c r="H437" s="64"/>
      <c r="I437" s="64"/>
      <c r="J437" s="58"/>
    </row>
    <row r="438" spans="2:10" x14ac:dyDescent="0.3">
      <c r="B438" s="27" t="s">
        <v>20</v>
      </c>
      <c r="C438" s="28" t="s">
        <v>16</v>
      </c>
      <c r="D438" s="29"/>
      <c r="E438" s="36"/>
      <c r="F438" s="60"/>
      <c r="G438" s="61" t="s">
        <v>63</v>
      </c>
      <c r="H438" s="62"/>
      <c r="I438" s="63"/>
      <c r="J438" s="59"/>
    </row>
    <row r="439" spans="2:10" x14ac:dyDescent="0.3">
      <c r="B439" s="27" t="s">
        <v>19</v>
      </c>
      <c r="C439" s="28"/>
      <c r="D439" s="29"/>
      <c r="E439" s="36"/>
      <c r="F439" s="35"/>
      <c r="G439" s="35"/>
      <c r="H439" s="35"/>
      <c r="I439" s="35"/>
    </row>
    <row r="440" spans="2:10" x14ac:dyDescent="0.3">
      <c r="B440" s="27" t="s">
        <v>51</v>
      </c>
      <c r="C440" s="28" t="s">
        <v>3</v>
      </c>
      <c r="D440" s="51"/>
      <c r="E440" s="36" t="s">
        <v>50</v>
      </c>
      <c r="F440" s="35"/>
      <c r="G440" s="35"/>
      <c r="H440" s="36" t="s">
        <v>46</v>
      </c>
      <c r="I440" s="38" t="s">
        <v>52</v>
      </c>
    </row>
    <row r="441" spans="2:10" x14ac:dyDescent="0.3">
      <c r="B441" s="27" t="s">
        <v>49</v>
      </c>
      <c r="C441" s="28"/>
      <c r="D441" s="29"/>
      <c r="E441" s="27" t="s">
        <v>21</v>
      </c>
      <c r="F441" s="28" t="s">
        <v>3</v>
      </c>
      <c r="G441" s="41">
        <v>0</v>
      </c>
      <c r="H441" s="29"/>
      <c r="I441" s="37">
        <f>G441*D435</f>
        <v>0</v>
      </c>
    </row>
    <row r="442" spans="2:10" x14ac:dyDescent="0.3">
      <c r="B442" s="27" t="s">
        <v>48</v>
      </c>
      <c r="C442" s="28"/>
      <c r="D442" s="29"/>
      <c r="E442" s="27" t="s">
        <v>53</v>
      </c>
      <c r="F442" s="28" t="s">
        <v>3</v>
      </c>
      <c r="G442" s="41">
        <v>0</v>
      </c>
      <c r="H442" s="29"/>
      <c r="I442" s="37">
        <f>(G442*2)*D435</f>
        <v>0</v>
      </c>
    </row>
    <row r="443" spans="2:10" x14ac:dyDescent="0.3">
      <c r="B443" s="27" t="s">
        <v>47</v>
      </c>
      <c r="C443" s="28"/>
      <c r="D443" s="29"/>
      <c r="E443" s="27" t="s">
        <v>58</v>
      </c>
      <c r="F443" s="28" t="s">
        <v>3</v>
      </c>
      <c r="G443" s="41">
        <v>0</v>
      </c>
      <c r="H443" s="29"/>
      <c r="I443" s="37">
        <f>G443*D435</f>
        <v>0</v>
      </c>
    </row>
    <row r="449" spans="1:10" x14ac:dyDescent="0.3">
      <c r="A449" s="7">
        <v>28</v>
      </c>
      <c r="B449" s="42" t="s">
        <v>54</v>
      </c>
      <c r="C449" s="43" t="s">
        <v>18</v>
      </c>
      <c r="D449" s="41"/>
      <c r="E449" s="36"/>
      <c r="F449" s="64"/>
      <c r="G449" s="64"/>
      <c r="H449" s="64"/>
      <c r="I449" s="64"/>
      <c r="J449" s="57"/>
    </row>
    <row r="450" spans="1:10" x14ac:dyDescent="0.3">
      <c r="B450" s="42" t="s">
        <v>37</v>
      </c>
      <c r="C450" s="43" t="s">
        <v>16</v>
      </c>
      <c r="D450" s="41"/>
      <c r="E450" s="36">
        <f>D450*D452/1000</f>
        <v>0</v>
      </c>
      <c r="F450" s="64"/>
      <c r="G450" s="64"/>
      <c r="H450" s="64"/>
      <c r="I450" s="64"/>
      <c r="J450" s="58"/>
    </row>
    <row r="451" spans="1:10" x14ac:dyDescent="0.3">
      <c r="B451" s="42" t="s">
        <v>38</v>
      </c>
      <c r="C451" s="43" t="s">
        <v>16</v>
      </c>
      <c r="D451" s="41"/>
      <c r="E451" s="36"/>
      <c r="F451" s="64"/>
      <c r="G451" s="64"/>
      <c r="H451" s="64"/>
      <c r="I451" s="64"/>
      <c r="J451" s="58"/>
    </row>
    <row r="452" spans="1:10" x14ac:dyDescent="0.3">
      <c r="B452" s="42" t="s">
        <v>22</v>
      </c>
      <c r="C452" s="43" t="s">
        <v>3</v>
      </c>
      <c r="D452" s="41"/>
      <c r="E452" s="36"/>
      <c r="F452" s="64"/>
      <c r="G452" s="64"/>
      <c r="H452" s="64"/>
      <c r="I452" s="64"/>
      <c r="J452" s="58"/>
    </row>
    <row r="453" spans="1:10" x14ac:dyDescent="0.3">
      <c r="B453" s="42" t="s">
        <v>17</v>
      </c>
      <c r="C453" s="43" t="s">
        <v>57</v>
      </c>
      <c r="D453" s="41"/>
      <c r="E453" s="36"/>
      <c r="F453" s="64"/>
      <c r="G453" s="64"/>
      <c r="H453" s="64"/>
      <c r="I453" s="64"/>
      <c r="J453" s="58"/>
    </row>
    <row r="454" spans="1:10" x14ac:dyDescent="0.3">
      <c r="B454" s="39" t="s">
        <v>39</v>
      </c>
      <c r="C454" s="40" t="s">
        <v>2</v>
      </c>
      <c r="D454" s="49">
        <f>(2*(D450+D451)*D452/1000)</f>
        <v>0</v>
      </c>
      <c r="E454" s="36"/>
      <c r="F454" s="64"/>
      <c r="G454" s="64"/>
      <c r="H454" s="64"/>
      <c r="I454" s="64"/>
      <c r="J454" s="58"/>
    </row>
    <row r="455" spans="1:10" x14ac:dyDescent="0.3">
      <c r="B455" s="27" t="s">
        <v>20</v>
      </c>
      <c r="C455" s="28" t="s">
        <v>16</v>
      </c>
      <c r="D455" s="29"/>
      <c r="E455" s="36"/>
      <c r="F455" s="60"/>
      <c r="G455" s="61" t="s">
        <v>63</v>
      </c>
      <c r="H455" s="62"/>
      <c r="I455" s="63"/>
      <c r="J455" s="59"/>
    </row>
    <row r="456" spans="1:10" x14ac:dyDescent="0.3">
      <c r="B456" s="27" t="s">
        <v>19</v>
      </c>
      <c r="C456" s="28"/>
      <c r="D456" s="29"/>
      <c r="E456" s="36"/>
      <c r="F456" s="35"/>
      <c r="G456" s="35"/>
      <c r="H456" s="35"/>
      <c r="I456" s="35"/>
    </row>
    <row r="457" spans="1:10" x14ac:dyDescent="0.3">
      <c r="B457" s="27" t="s">
        <v>51</v>
      </c>
      <c r="C457" s="28" t="s">
        <v>3</v>
      </c>
      <c r="D457" s="51"/>
      <c r="E457" s="36" t="s">
        <v>50</v>
      </c>
      <c r="F457" s="35"/>
      <c r="G457" s="35"/>
      <c r="H457" s="36" t="s">
        <v>46</v>
      </c>
      <c r="I457" s="38" t="s">
        <v>52</v>
      </c>
    </row>
    <row r="458" spans="1:10" x14ac:dyDescent="0.3">
      <c r="B458" s="27" t="s">
        <v>49</v>
      </c>
      <c r="C458" s="28"/>
      <c r="D458" s="29"/>
      <c r="E458" s="27" t="s">
        <v>21</v>
      </c>
      <c r="F458" s="28" t="s">
        <v>3</v>
      </c>
      <c r="G458" s="41">
        <v>0</v>
      </c>
      <c r="H458" s="29"/>
      <c r="I458" s="37">
        <f>G458*D452</f>
        <v>0</v>
      </c>
    </row>
    <row r="459" spans="1:10" x14ac:dyDescent="0.3">
      <c r="B459" s="27" t="s">
        <v>48</v>
      </c>
      <c r="C459" s="28"/>
      <c r="D459" s="29"/>
      <c r="E459" s="27" t="s">
        <v>53</v>
      </c>
      <c r="F459" s="28" t="s">
        <v>3</v>
      </c>
      <c r="G459" s="41">
        <v>0</v>
      </c>
      <c r="H459" s="29"/>
      <c r="I459" s="37">
        <f>(G459*2)*D452</f>
        <v>0</v>
      </c>
    </row>
    <row r="460" spans="1:10" x14ac:dyDescent="0.3">
      <c r="B460" s="27" t="s">
        <v>47</v>
      </c>
      <c r="C460" s="28"/>
      <c r="D460" s="29"/>
      <c r="E460" s="27" t="s">
        <v>58</v>
      </c>
      <c r="F460" s="28" t="s">
        <v>3</v>
      </c>
      <c r="G460" s="41">
        <v>0</v>
      </c>
      <c r="H460" s="29"/>
      <c r="I460" s="37">
        <f>G460*D452</f>
        <v>0</v>
      </c>
    </row>
    <row r="465" spans="1:10" x14ac:dyDescent="0.3">
      <c r="A465" s="7">
        <v>29</v>
      </c>
      <c r="B465" s="42" t="s">
        <v>54</v>
      </c>
      <c r="C465" s="43" t="s">
        <v>18</v>
      </c>
      <c r="D465" s="41"/>
      <c r="E465" s="36"/>
      <c r="F465" s="64"/>
      <c r="G465" s="64"/>
      <c r="H465" s="64"/>
      <c r="I465" s="64"/>
      <c r="J465" s="57"/>
    </row>
    <row r="466" spans="1:10" x14ac:dyDescent="0.3">
      <c r="B466" s="42" t="s">
        <v>37</v>
      </c>
      <c r="C466" s="43" t="s">
        <v>16</v>
      </c>
      <c r="D466" s="41"/>
      <c r="E466" s="36">
        <f>D466*D468/1000</f>
        <v>0</v>
      </c>
      <c r="F466" s="64"/>
      <c r="G466" s="64"/>
      <c r="H466" s="64"/>
      <c r="I466" s="64"/>
      <c r="J466" s="58"/>
    </row>
    <row r="467" spans="1:10" x14ac:dyDescent="0.3">
      <c r="B467" s="42" t="s">
        <v>38</v>
      </c>
      <c r="C467" s="43" t="s">
        <v>16</v>
      </c>
      <c r="D467" s="41"/>
      <c r="E467" s="36"/>
      <c r="F467" s="64"/>
      <c r="G467" s="64"/>
      <c r="H467" s="64"/>
      <c r="I467" s="64"/>
      <c r="J467" s="58"/>
    </row>
    <row r="468" spans="1:10" x14ac:dyDescent="0.3">
      <c r="B468" s="42" t="s">
        <v>22</v>
      </c>
      <c r="C468" s="43" t="s">
        <v>3</v>
      </c>
      <c r="D468" s="41"/>
      <c r="E468" s="36"/>
      <c r="F468" s="64"/>
      <c r="G468" s="64"/>
      <c r="H468" s="64"/>
      <c r="I468" s="64"/>
      <c r="J468" s="58"/>
    </row>
    <row r="469" spans="1:10" x14ac:dyDescent="0.3">
      <c r="B469" s="42" t="s">
        <v>17</v>
      </c>
      <c r="C469" s="43" t="s">
        <v>57</v>
      </c>
      <c r="D469" s="41"/>
      <c r="E469" s="36"/>
      <c r="F469" s="64"/>
      <c r="G469" s="64"/>
      <c r="H469" s="64"/>
      <c r="I469" s="64"/>
      <c r="J469" s="58"/>
    </row>
    <row r="470" spans="1:10" x14ac:dyDescent="0.3">
      <c r="B470" s="39" t="s">
        <v>39</v>
      </c>
      <c r="C470" s="40" t="s">
        <v>2</v>
      </c>
      <c r="D470" s="49">
        <f>(2*(D466+D467)*D468/1000)</f>
        <v>0</v>
      </c>
      <c r="E470" s="36"/>
      <c r="F470" s="64"/>
      <c r="G470" s="64"/>
      <c r="H470" s="64"/>
      <c r="I470" s="64"/>
      <c r="J470" s="58"/>
    </row>
    <row r="471" spans="1:10" x14ac:dyDescent="0.3">
      <c r="B471" s="27" t="s">
        <v>20</v>
      </c>
      <c r="C471" s="28" t="s">
        <v>16</v>
      </c>
      <c r="D471" s="29"/>
      <c r="E471" s="36"/>
      <c r="F471" s="60"/>
      <c r="G471" s="61" t="s">
        <v>63</v>
      </c>
      <c r="H471" s="62"/>
      <c r="I471" s="63"/>
      <c r="J471" s="59"/>
    </row>
    <row r="472" spans="1:10" x14ac:dyDescent="0.3">
      <c r="B472" s="27" t="s">
        <v>19</v>
      </c>
      <c r="C472" s="28"/>
      <c r="D472" s="29"/>
      <c r="E472" s="36"/>
      <c r="F472" s="35"/>
      <c r="G472" s="35"/>
      <c r="H472" s="35"/>
      <c r="I472" s="35"/>
    </row>
    <row r="473" spans="1:10" x14ac:dyDescent="0.3">
      <c r="B473" s="27" t="s">
        <v>51</v>
      </c>
      <c r="C473" s="28" t="s">
        <v>3</v>
      </c>
      <c r="D473" s="51"/>
      <c r="E473" s="36" t="s">
        <v>50</v>
      </c>
      <c r="F473" s="35"/>
      <c r="G473" s="35"/>
      <c r="H473" s="36" t="s">
        <v>46</v>
      </c>
      <c r="I473" s="38" t="s">
        <v>52</v>
      </c>
    </row>
    <row r="474" spans="1:10" x14ac:dyDescent="0.3">
      <c r="B474" s="27" t="s">
        <v>49</v>
      </c>
      <c r="C474" s="28"/>
      <c r="D474" s="29"/>
      <c r="E474" s="27" t="s">
        <v>21</v>
      </c>
      <c r="F474" s="28" t="s">
        <v>3</v>
      </c>
      <c r="G474" s="41">
        <v>0</v>
      </c>
      <c r="H474" s="29"/>
      <c r="I474" s="37">
        <f>G474*D468</f>
        <v>0</v>
      </c>
    </row>
    <row r="475" spans="1:10" x14ac:dyDescent="0.3">
      <c r="B475" s="27" t="s">
        <v>48</v>
      </c>
      <c r="C475" s="28"/>
      <c r="D475" s="29"/>
      <c r="E475" s="27" t="s">
        <v>53</v>
      </c>
      <c r="F475" s="28" t="s">
        <v>3</v>
      </c>
      <c r="G475" s="41">
        <v>0</v>
      </c>
      <c r="H475" s="29"/>
      <c r="I475" s="37">
        <f>(G475*2)*D468</f>
        <v>0</v>
      </c>
    </row>
    <row r="476" spans="1:10" x14ac:dyDescent="0.3">
      <c r="B476" s="27" t="s">
        <v>47</v>
      </c>
      <c r="C476" s="28"/>
      <c r="D476" s="29"/>
      <c r="E476" s="27" t="s">
        <v>58</v>
      </c>
      <c r="F476" s="28" t="s">
        <v>3</v>
      </c>
      <c r="G476" s="41">
        <v>0</v>
      </c>
      <c r="H476" s="29"/>
      <c r="I476" s="37">
        <f>G476*D468</f>
        <v>0</v>
      </c>
    </row>
    <row r="482" spans="1:10" x14ac:dyDescent="0.3">
      <c r="A482" s="7">
        <v>30</v>
      </c>
      <c r="B482" s="42" t="s">
        <v>54</v>
      </c>
      <c r="C482" s="43" t="s">
        <v>18</v>
      </c>
      <c r="D482" s="41"/>
      <c r="E482" s="36"/>
      <c r="F482" s="64"/>
      <c r="G482" s="64"/>
      <c r="H482" s="64"/>
      <c r="I482" s="64"/>
      <c r="J482" s="57"/>
    </row>
    <row r="483" spans="1:10" x14ac:dyDescent="0.3">
      <c r="B483" s="42" t="s">
        <v>37</v>
      </c>
      <c r="C483" s="43" t="s">
        <v>16</v>
      </c>
      <c r="D483" s="41"/>
      <c r="E483" s="36">
        <f>D483*D485/1000</f>
        <v>0</v>
      </c>
      <c r="F483" s="64"/>
      <c r="G483" s="64"/>
      <c r="H483" s="64"/>
      <c r="I483" s="64"/>
      <c r="J483" s="58"/>
    </row>
    <row r="484" spans="1:10" x14ac:dyDescent="0.3">
      <c r="B484" s="42" t="s">
        <v>38</v>
      </c>
      <c r="C484" s="43" t="s">
        <v>16</v>
      </c>
      <c r="D484" s="41"/>
      <c r="E484" s="36"/>
      <c r="F484" s="64"/>
      <c r="G484" s="64"/>
      <c r="H484" s="64"/>
      <c r="I484" s="64"/>
      <c r="J484" s="58"/>
    </row>
    <row r="485" spans="1:10" x14ac:dyDescent="0.3">
      <c r="B485" s="42" t="s">
        <v>22</v>
      </c>
      <c r="C485" s="43" t="s">
        <v>3</v>
      </c>
      <c r="D485" s="41"/>
      <c r="E485" s="36"/>
      <c r="F485" s="64"/>
      <c r="G485" s="64"/>
      <c r="H485" s="64"/>
      <c r="I485" s="64"/>
      <c r="J485" s="58"/>
    </row>
    <row r="486" spans="1:10" x14ac:dyDescent="0.3">
      <c r="B486" s="42" t="s">
        <v>17</v>
      </c>
      <c r="C486" s="43" t="s">
        <v>57</v>
      </c>
      <c r="D486" s="41"/>
      <c r="E486" s="36"/>
      <c r="F486" s="64"/>
      <c r="G486" s="64"/>
      <c r="H486" s="64"/>
      <c r="I486" s="64"/>
      <c r="J486" s="58"/>
    </row>
    <row r="487" spans="1:10" x14ac:dyDescent="0.3">
      <c r="B487" s="39" t="s">
        <v>39</v>
      </c>
      <c r="C487" s="40" t="s">
        <v>2</v>
      </c>
      <c r="D487" s="49">
        <f>(2*(D483+D484)*D485/1000)</f>
        <v>0</v>
      </c>
      <c r="E487" s="36"/>
      <c r="F487" s="64"/>
      <c r="G487" s="64"/>
      <c r="H487" s="64"/>
      <c r="I487" s="64"/>
      <c r="J487" s="58"/>
    </row>
    <row r="488" spans="1:10" x14ac:dyDescent="0.3">
      <c r="B488" s="27" t="s">
        <v>20</v>
      </c>
      <c r="C488" s="28" t="s">
        <v>16</v>
      </c>
      <c r="D488" s="29"/>
      <c r="E488" s="36"/>
      <c r="F488" s="60"/>
      <c r="G488" s="61" t="s">
        <v>63</v>
      </c>
      <c r="H488" s="62"/>
      <c r="I488" s="63"/>
      <c r="J488" s="59"/>
    </row>
    <row r="489" spans="1:10" x14ac:dyDescent="0.3">
      <c r="B489" s="27" t="s">
        <v>19</v>
      </c>
      <c r="C489" s="28"/>
      <c r="D489" s="29"/>
      <c r="E489" s="36"/>
      <c r="F489" s="35"/>
      <c r="G489" s="35"/>
      <c r="H489" s="35"/>
      <c r="I489" s="35"/>
    </row>
    <row r="490" spans="1:10" x14ac:dyDescent="0.3">
      <c r="B490" s="27" t="s">
        <v>51</v>
      </c>
      <c r="C490" s="28" t="s">
        <v>3</v>
      </c>
      <c r="D490" s="51"/>
      <c r="E490" s="36" t="s">
        <v>50</v>
      </c>
      <c r="F490" s="35"/>
      <c r="G490" s="35"/>
      <c r="H490" s="36" t="s">
        <v>46</v>
      </c>
      <c r="I490" s="38" t="s">
        <v>52</v>
      </c>
    </row>
    <row r="491" spans="1:10" x14ac:dyDescent="0.3">
      <c r="B491" s="27" t="s">
        <v>49</v>
      </c>
      <c r="C491" s="28"/>
      <c r="D491" s="29"/>
      <c r="E491" s="27" t="s">
        <v>21</v>
      </c>
      <c r="F491" s="28" t="s">
        <v>3</v>
      </c>
      <c r="G491" s="41">
        <v>0</v>
      </c>
      <c r="H491" s="29"/>
      <c r="I491" s="37">
        <f>G491*D485</f>
        <v>0</v>
      </c>
    </row>
    <row r="492" spans="1:10" x14ac:dyDescent="0.3">
      <c r="B492" s="27" t="s">
        <v>48</v>
      </c>
      <c r="C492" s="28"/>
      <c r="D492" s="29"/>
      <c r="E492" s="27" t="s">
        <v>53</v>
      </c>
      <c r="F492" s="28" t="s">
        <v>3</v>
      </c>
      <c r="G492" s="41">
        <v>0</v>
      </c>
      <c r="H492" s="29"/>
      <c r="I492" s="37">
        <f>(G492*2)*D485</f>
        <v>0</v>
      </c>
    </row>
    <row r="493" spans="1:10" x14ac:dyDescent="0.3">
      <c r="B493" s="27" t="s">
        <v>47</v>
      </c>
      <c r="C493" s="28"/>
      <c r="D493" s="29"/>
      <c r="E493" s="27" t="s">
        <v>58</v>
      </c>
      <c r="F493" s="28" t="s">
        <v>3</v>
      </c>
      <c r="G493" s="41">
        <v>0</v>
      </c>
      <c r="H493" s="29"/>
      <c r="I493" s="37">
        <f>G493*D485</f>
        <v>0</v>
      </c>
    </row>
    <row r="498" spans="1:10" x14ac:dyDescent="0.3">
      <c r="A498" s="7">
        <v>31</v>
      </c>
      <c r="B498" s="42" t="s">
        <v>54</v>
      </c>
      <c r="C498" s="43" t="s">
        <v>18</v>
      </c>
      <c r="D498" s="41"/>
      <c r="E498" s="36"/>
      <c r="F498" s="64"/>
      <c r="G498" s="64"/>
      <c r="H498" s="64"/>
      <c r="I498" s="64"/>
      <c r="J498" s="57"/>
    </row>
    <row r="499" spans="1:10" x14ac:dyDescent="0.3">
      <c r="B499" s="42" t="s">
        <v>37</v>
      </c>
      <c r="C499" s="43" t="s">
        <v>16</v>
      </c>
      <c r="D499" s="41"/>
      <c r="E499" s="36">
        <f>D499*D501/1000</f>
        <v>0</v>
      </c>
      <c r="F499" s="64"/>
      <c r="G499" s="64"/>
      <c r="H499" s="64"/>
      <c r="I499" s="64"/>
      <c r="J499" s="58"/>
    </row>
    <row r="500" spans="1:10" x14ac:dyDescent="0.3">
      <c r="B500" s="42" t="s">
        <v>38</v>
      </c>
      <c r="C500" s="43" t="s">
        <v>16</v>
      </c>
      <c r="D500" s="41"/>
      <c r="E500" s="36"/>
      <c r="F500" s="64"/>
      <c r="G500" s="64"/>
      <c r="H500" s="64"/>
      <c r="I500" s="64"/>
      <c r="J500" s="58"/>
    </row>
    <row r="501" spans="1:10" x14ac:dyDescent="0.3">
      <c r="B501" s="42" t="s">
        <v>22</v>
      </c>
      <c r="C501" s="43" t="s">
        <v>3</v>
      </c>
      <c r="D501" s="41"/>
      <c r="E501" s="36"/>
      <c r="F501" s="64"/>
      <c r="G501" s="64"/>
      <c r="H501" s="64"/>
      <c r="I501" s="64"/>
      <c r="J501" s="58"/>
    </row>
    <row r="502" spans="1:10" x14ac:dyDescent="0.3">
      <c r="B502" s="42" t="s">
        <v>17</v>
      </c>
      <c r="C502" s="43" t="s">
        <v>57</v>
      </c>
      <c r="D502" s="41"/>
      <c r="E502" s="36"/>
      <c r="F502" s="64"/>
      <c r="G502" s="64"/>
      <c r="H502" s="64"/>
      <c r="I502" s="64"/>
      <c r="J502" s="58"/>
    </row>
    <row r="503" spans="1:10" x14ac:dyDescent="0.3">
      <c r="B503" s="39" t="s">
        <v>39</v>
      </c>
      <c r="C503" s="40" t="s">
        <v>2</v>
      </c>
      <c r="D503" s="49">
        <f>(2*(D499+D500)*D501/1000)</f>
        <v>0</v>
      </c>
      <c r="E503" s="36"/>
      <c r="F503" s="64"/>
      <c r="G503" s="64"/>
      <c r="H503" s="64"/>
      <c r="I503" s="64"/>
      <c r="J503" s="58"/>
    </row>
    <row r="504" spans="1:10" x14ac:dyDescent="0.3">
      <c r="B504" s="27" t="s">
        <v>20</v>
      </c>
      <c r="C504" s="28" t="s">
        <v>16</v>
      </c>
      <c r="D504" s="29"/>
      <c r="E504" s="36"/>
      <c r="F504" s="60"/>
      <c r="G504" s="61" t="s">
        <v>63</v>
      </c>
      <c r="H504" s="62"/>
      <c r="I504" s="63"/>
      <c r="J504" s="59"/>
    </row>
    <row r="505" spans="1:10" x14ac:dyDescent="0.3">
      <c r="B505" s="27" t="s">
        <v>19</v>
      </c>
      <c r="C505" s="28"/>
      <c r="D505" s="29"/>
      <c r="E505" s="36"/>
      <c r="F505" s="35"/>
      <c r="G505" s="35"/>
      <c r="H505" s="35"/>
      <c r="I505" s="35"/>
    </row>
    <row r="506" spans="1:10" x14ac:dyDescent="0.3">
      <c r="B506" s="27" t="s">
        <v>51</v>
      </c>
      <c r="C506" s="28" t="s">
        <v>3</v>
      </c>
      <c r="D506" s="51"/>
      <c r="E506" s="36" t="s">
        <v>50</v>
      </c>
      <c r="F506" s="35"/>
      <c r="G506" s="35"/>
      <c r="H506" s="36" t="s">
        <v>46</v>
      </c>
      <c r="I506" s="38" t="s">
        <v>52</v>
      </c>
    </row>
    <row r="507" spans="1:10" x14ac:dyDescent="0.3">
      <c r="B507" s="27" t="s">
        <v>49</v>
      </c>
      <c r="C507" s="28"/>
      <c r="D507" s="29"/>
      <c r="E507" s="27" t="s">
        <v>21</v>
      </c>
      <c r="F507" s="28" t="s">
        <v>3</v>
      </c>
      <c r="G507" s="41">
        <v>0</v>
      </c>
      <c r="H507" s="29"/>
      <c r="I507" s="37">
        <f>G507*D501</f>
        <v>0</v>
      </c>
    </row>
    <row r="508" spans="1:10" x14ac:dyDescent="0.3">
      <c r="B508" s="27" t="s">
        <v>48</v>
      </c>
      <c r="C508" s="28"/>
      <c r="D508" s="29"/>
      <c r="E508" s="27" t="s">
        <v>53</v>
      </c>
      <c r="F508" s="28" t="s">
        <v>3</v>
      </c>
      <c r="G508" s="41">
        <v>0</v>
      </c>
      <c r="H508" s="29"/>
      <c r="I508" s="37">
        <f>(G508*2)*D501</f>
        <v>0</v>
      </c>
    </row>
    <row r="509" spans="1:10" x14ac:dyDescent="0.3">
      <c r="B509" s="27" t="s">
        <v>47</v>
      </c>
      <c r="C509" s="28"/>
      <c r="D509" s="29"/>
      <c r="E509" s="27" t="s">
        <v>58</v>
      </c>
      <c r="F509" s="28" t="s">
        <v>3</v>
      </c>
      <c r="G509" s="41">
        <v>0</v>
      </c>
      <c r="H509" s="29"/>
      <c r="I509" s="37">
        <f>G509*D501</f>
        <v>0</v>
      </c>
    </row>
    <row r="515" spans="1:10" x14ac:dyDescent="0.3">
      <c r="A515" s="7">
        <v>32</v>
      </c>
      <c r="B515" s="42" t="s">
        <v>54</v>
      </c>
      <c r="C515" s="43" t="s">
        <v>18</v>
      </c>
      <c r="D515" s="41"/>
      <c r="E515" s="36"/>
      <c r="F515" s="64"/>
      <c r="G515" s="64"/>
      <c r="H515" s="64"/>
      <c r="I515" s="64"/>
      <c r="J515" s="57"/>
    </row>
    <row r="516" spans="1:10" x14ac:dyDescent="0.3">
      <c r="B516" s="42" t="s">
        <v>37</v>
      </c>
      <c r="C516" s="43" t="s">
        <v>16</v>
      </c>
      <c r="D516" s="41"/>
      <c r="E516" s="36">
        <f>D516*D518/1000</f>
        <v>0</v>
      </c>
      <c r="F516" s="64"/>
      <c r="G516" s="64"/>
      <c r="H516" s="64"/>
      <c r="I516" s="64"/>
      <c r="J516" s="58"/>
    </row>
    <row r="517" spans="1:10" x14ac:dyDescent="0.3">
      <c r="B517" s="42" t="s">
        <v>38</v>
      </c>
      <c r="C517" s="43" t="s">
        <v>16</v>
      </c>
      <c r="D517" s="41"/>
      <c r="E517" s="36"/>
      <c r="F517" s="64"/>
      <c r="G517" s="64"/>
      <c r="H517" s="64"/>
      <c r="I517" s="64"/>
      <c r="J517" s="58"/>
    </row>
    <row r="518" spans="1:10" x14ac:dyDescent="0.3">
      <c r="B518" s="42" t="s">
        <v>22</v>
      </c>
      <c r="C518" s="43" t="s">
        <v>3</v>
      </c>
      <c r="D518" s="41"/>
      <c r="E518" s="36"/>
      <c r="F518" s="64"/>
      <c r="G518" s="64"/>
      <c r="H518" s="64"/>
      <c r="I518" s="64"/>
      <c r="J518" s="58"/>
    </row>
    <row r="519" spans="1:10" x14ac:dyDescent="0.3">
      <c r="B519" s="42" t="s">
        <v>17</v>
      </c>
      <c r="C519" s="43" t="s">
        <v>57</v>
      </c>
      <c r="D519" s="41"/>
      <c r="E519" s="36"/>
      <c r="F519" s="64"/>
      <c r="G519" s="64"/>
      <c r="H519" s="64"/>
      <c r="I519" s="64"/>
      <c r="J519" s="58"/>
    </row>
    <row r="520" spans="1:10" x14ac:dyDescent="0.3">
      <c r="B520" s="39" t="s">
        <v>39</v>
      </c>
      <c r="C520" s="40" t="s">
        <v>2</v>
      </c>
      <c r="D520" s="49">
        <f>(2*(D516+D517)*D518/1000)</f>
        <v>0</v>
      </c>
      <c r="E520" s="36"/>
      <c r="F520" s="64"/>
      <c r="G520" s="64"/>
      <c r="H520" s="64"/>
      <c r="I520" s="64"/>
      <c r="J520" s="58"/>
    </row>
    <row r="521" spans="1:10" x14ac:dyDescent="0.3">
      <c r="B521" s="27" t="s">
        <v>20</v>
      </c>
      <c r="C521" s="28" t="s">
        <v>16</v>
      </c>
      <c r="D521" s="29"/>
      <c r="E521" s="36"/>
      <c r="F521" s="60"/>
      <c r="G521" s="61" t="s">
        <v>63</v>
      </c>
      <c r="H521" s="62"/>
      <c r="I521" s="63"/>
      <c r="J521" s="59"/>
    </row>
    <row r="522" spans="1:10" x14ac:dyDescent="0.3">
      <c r="B522" s="27" t="s">
        <v>19</v>
      </c>
      <c r="C522" s="28"/>
      <c r="D522" s="29"/>
      <c r="E522" s="36"/>
      <c r="F522" s="35"/>
      <c r="G522" s="35"/>
      <c r="H522" s="35"/>
      <c r="I522" s="35"/>
    </row>
    <row r="523" spans="1:10" x14ac:dyDescent="0.3">
      <c r="B523" s="27" t="s">
        <v>51</v>
      </c>
      <c r="C523" s="28" t="s">
        <v>3</v>
      </c>
      <c r="D523" s="51"/>
      <c r="E523" s="36" t="s">
        <v>50</v>
      </c>
      <c r="F523" s="35"/>
      <c r="G523" s="35"/>
      <c r="H523" s="36" t="s">
        <v>46</v>
      </c>
      <c r="I523" s="38" t="s">
        <v>52</v>
      </c>
    </row>
    <row r="524" spans="1:10" x14ac:dyDescent="0.3">
      <c r="B524" s="27" t="s">
        <v>49</v>
      </c>
      <c r="C524" s="28"/>
      <c r="D524" s="29"/>
      <c r="E524" s="27" t="s">
        <v>21</v>
      </c>
      <c r="F524" s="28" t="s">
        <v>3</v>
      </c>
      <c r="G524" s="41">
        <v>0</v>
      </c>
      <c r="H524" s="29"/>
      <c r="I524" s="37">
        <f>G524*D518</f>
        <v>0</v>
      </c>
    </row>
    <row r="525" spans="1:10" x14ac:dyDescent="0.3">
      <c r="B525" s="27" t="s">
        <v>48</v>
      </c>
      <c r="C525" s="28"/>
      <c r="D525" s="29"/>
      <c r="E525" s="27" t="s">
        <v>53</v>
      </c>
      <c r="F525" s="28" t="s">
        <v>3</v>
      </c>
      <c r="G525" s="41">
        <v>0</v>
      </c>
      <c r="H525" s="29"/>
      <c r="I525" s="37">
        <f>(G525*2)*D518</f>
        <v>0</v>
      </c>
    </row>
    <row r="526" spans="1:10" x14ac:dyDescent="0.3">
      <c r="B526" s="27" t="s">
        <v>47</v>
      </c>
      <c r="C526" s="28"/>
      <c r="D526" s="29"/>
      <c r="E526" s="27" t="s">
        <v>58</v>
      </c>
      <c r="F526" s="28" t="s">
        <v>3</v>
      </c>
      <c r="G526" s="41">
        <v>0</v>
      </c>
      <c r="H526" s="29"/>
      <c r="I526" s="37">
        <f>G526*D518</f>
        <v>0</v>
      </c>
    </row>
    <row r="531" spans="1:10" x14ac:dyDescent="0.3">
      <c r="A531" s="7">
        <v>33</v>
      </c>
      <c r="B531" s="42" t="s">
        <v>54</v>
      </c>
      <c r="C531" s="43" t="s">
        <v>18</v>
      </c>
      <c r="D531" s="41"/>
      <c r="E531" s="36"/>
      <c r="F531" s="64"/>
      <c r="G531" s="64"/>
      <c r="H531" s="64"/>
      <c r="I531" s="64"/>
      <c r="J531" s="57"/>
    </row>
    <row r="532" spans="1:10" x14ac:dyDescent="0.3">
      <c r="B532" s="42" t="s">
        <v>37</v>
      </c>
      <c r="C532" s="43" t="s">
        <v>16</v>
      </c>
      <c r="D532" s="41"/>
      <c r="E532" s="36">
        <f>D532*D534/1000</f>
        <v>0</v>
      </c>
      <c r="F532" s="64"/>
      <c r="G532" s="64"/>
      <c r="H532" s="64"/>
      <c r="I532" s="64"/>
      <c r="J532" s="58"/>
    </row>
    <row r="533" spans="1:10" x14ac:dyDescent="0.3">
      <c r="B533" s="42" t="s">
        <v>38</v>
      </c>
      <c r="C533" s="43" t="s">
        <v>16</v>
      </c>
      <c r="D533" s="41"/>
      <c r="E533" s="36"/>
      <c r="F533" s="64"/>
      <c r="G533" s="64"/>
      <c r="H533" s="64"/>
      <c r="I533" s="64"/>
      <c r="J533" s="58"/>
    </row>
    <row r="534" spans="1:10" x14ac:dyDescent="0.3">
      <c r="B534" s="42" t="s">
        <v>22</v>
      </c>
      <c r="C534" s="43" t="s">
        <v>3</v>
      </c>
      <c r="D534" s="41"/>
      <c r="E534" s="36"/>
      <c r="F534" s="64"/>
      <c r="G534" s="64"/>
      <c r="H534" s="64"/>
      <c r="I534" s="64"/>
      <c r="J534" s="58"/>
    </row>
    <row r="535" spans="1:10" x14ac:dyDescent="0.3">
      <c r="B535" s="42" t="s">
        <v>17</v>
      </c>
      <c r="C535" s="43" t="s">
        <v>57</v>
      </c>
      <c r="D535" s="41"/>
      <c r="E535" s="36"/>
      <c r="F535" s="64"/>
      <c r="G535" s="64"/>
      <c r="H535" s="64"/>
      <c r="I535" s="64"/>
      <c r="J535" s="58"/>
    </row>
    <row r="536" spans="1:10" x14ac:dyDescent="0.3">
      <c r="B536" s="39" t="s">
        <v>39</v>
      </c>
      <c r="C536" s="40" t="s">
        <v>2</v>
      </c>
      <c r="D536" s="49">
        <f>(2*(D532+D533)*D534/1000)</f>
        <v>0</v>
      </c>
      <c r="E536" s="36"/>
      <c r="F536" s="64"/>
      <c r="G536" s="64"/>
      <c r="H536" s="64"/>
      <c r="I536" s="64"/>
      <c r="J536" s="58"/>
    </row>
    <row r="537" spans="1:10" x14ac:dyDescent="0.3">
      <c r="B537" s="27" t="s">
        <v>20</v>
      </c>
      <c r="C537" s="28" t="s">
        <v>16</v>
      </c>
      <c r="D537" s="29"/>
      <c r="E537" s="36"/>
      <c r="F537" s="60"/>
      <c r="G537" s="61" t="s">
        <v>63</v>
      </c>
      <c r="H537" s="62"/>
      <c r="I537" s="63"/>
      <c r="J537" s="59"/>
    </row>
    <row r="538" spans="1:10" x14ac:dyDescent="0.3">
      <c r="B538" s="27" t="s">
        <v>19</v>
      </c>
      <c r="C538" s="28"/>
      <c r="D538" s="29"/>
      <c r="E538" s="36"/>
      <c r="F538" s="35"/>
      <c r="G538" s="35"/>
      <c r="H538" s="35"/>
      <c r="I538" s="35"/>
    </row>
    <row r="539" spans="1:10" x14ac:dyDescent="0.3">
      <c r="B539" s="27" t="s">
        <v>51</v>
      </c>
      <c r="C539" s="28" t="s">
        <v>3</v>
      </c>
      <c r="D539" s="51"/>
      <c r="E539" s="36" t="s">
        <v>50</v>
      </c>
      <c r="F539" s="35"/>
      <c r="G539" s="35"/>
      <c r="H539" s="36" t="s">
        <v>46</v>
      </c>
      <c r="I539" s="38" t="s">
        <v>52</v>
      </c>
    </row>
    <row r="540" spans="1:10" x14ac:dyDescent="0.3">
      <c r="B540" s="27" t="s">
        <v>49</v>
      </c>
      <c r="C540" s="28"/>
      <c r="D540" s="29"/>
      <c r="E540" s="27" t="s">
        <v>21</v>
      </c>
      <c r="F540" s="28" t="s">
        <v>3</v>
      </c>
      <c r="G540" s="41">
        <v>0</v>
      </c>
      <c r="H540" s="29"/>
      <c r="I540" s="37">
        <f>G540*D534</f>
        <v>0</v>
      </c>
    </row>
    <row r="541" spans="1:10" x14ac:dyDescent="0.3">
      <c r="B541" s="27" t="s">
        <v>48</v>
      </c>
      <c r="C541" s="28"/>
      <c r="D541" s="29"/>
      <c r="E541" s="27" t="s">
        <v>53</v>
      </c>
      <c r="F541" s="28" t="s">
        <v>3</v>
      </c>
      <c r="G541" s="41">
        <v>0</v>
      </c>
      <c r="H541" s="29"/>
      <c r="I541" s="37">
        <f>(G541*2)*D534</f>
        <v>0</v>
      </c>
    </row>
    <row r="542" spans="1:10" x14ac:dyDescent="0.3">
      <c r="B542" s="27" t="s">
        <v>47</v>
      </c>
      <c r="C542" s="28"/>
      <c r="D542" s="29"/>
      <c r="E542" s="27" t="s">
        <v>58</v>
      </c>
      <c r="F542" s="28" t="s">
        <v>3</v>
      </c>
      <c r="G542" s="41">
        <v>0</v>
      </c>
      <c r="H542" s="29"/>
      <c r="I542" s="37">
        <f>G542*D534</f>
        <v>0</v>
      </c>
    </row>
    <row r="548" spans="1:10" x14ac:dyDescent="0.3">
      <c r="A548" s="7">
        <v>34</v>
      </c>
      <c r="B548" s="42" t="s">
        <v>54</v>
      </c>
      <c r="C548" s="43" t="s">
        <v>18</v>
      </c>
      <c r="D548" s="41"/>
      <c r="E548" s="36"/>
      <c r="F548" s="64"/>
      <c r="G548" s="64"/>
      <c r="H548" s="64"/>
      <c r="I548" s="64"/>
      <c r="J548" s="57"/>
    </row>
    <row r="549" spans="1:10" x14ac:dyDescent="0.3">
      <c r="B549" s="42" t="s">
        <v>37</v>
      </c>
      <c r="C549" s="43" t="s">
        <v>16</v>
      </c>
      <c r="D549" s="41"/>
      <c r="E549" s="36">
        <f>D549*D551/1000</f>
        <v>0</v>
      </c>
      <c r="F549" s="64"/>
      <c r="G549" s="64"/>
      <c r="H549" s="64"/>
      <c r="I549" s="64"/>
      <c r="J549" s="58"/>
    </row>
    <row r="550" spans="1:10" x14ac:dyDescent="0.3">
      <c r="B550" s="42" t="s">
        <v>38</v>
      </c>
      <c r="C550" s="43" t="s">
        <v>16</v>
      </c>
      <c r="D550" s="41"/>
      <c r="E550" s="36"/>
      <c r="F550" s="64"/>
      <c r="G550" s="64"/>
      <c r="H550" s="64"/>
      <c r="I550" s="64"/>
      <c r="J550" s="58"/>
    </row>
    <row r="551" spans="1:10" x14ac:dyDescent="0.3">
      <c r="B551" s="42" t="s">
        <v>22</v>
      </c>
      <c r="C551" s="43" t="s">
        <v>3</v>
      </c>
      <c r="D551" s="41"/>
      <c r="E551" s="36"/>
      <c r="F551" s="64"/>
      <c r="G551" s="64"/>
      <c r="H551" s="64"/>
      <c r="I551" s="64"/>
      <c r="J551" s="58"/>
    </row>
    <row r="552" spans="1:10" x14ac:dyDescent="0.3">
      <c r="B552" s="42" t="s">
        <v>17</v>
      </c>
      <c r="C552" s="43" t="s">
        <v>57</v>
      </c>
      <c r="D552" s="41"/>
      <c r="E552" s="36"/>
      <c r="F552" s="64"/>
      <c r="G552" s="64"/>
      <c r="H552" s="64"/>
      <c r="I552" s="64"/>
      <c r="J552" s="58"/>
    </row>
    <row r="553" spans="1:10" x14ac:dyDescent="0.3">
      <c r="B553" s="39" t="s">
        <v>39</v>
      </c>
      <c r="C553" s="40" t="s">
        <v>2</v>
      </c>
      <c r="D553" s="49">
        <f>(2*(D549+D550)*D551/1000)</f>
        <v>0</v>
      </c>
      <c r="E553" s="36"/>
      <c r="F553" s="64"/>
      <c r="G553" s="64"/>
      <c r="H553" s="64"/>
      <c r="I553" s="64"/>
      <c r="J553" s="58"/>
    </row>
    <row r="554" spans="1:10" x14ac:dyDescent="0.3">
      <c r="B554" s="27" t="s">
        <v>20</v>
      </c>
      <c r="C554" s="28" t="s">
        <v>16</v>
      </c>
      <c r="D554" s="29"/>
      <c r="E554" s="36"/>
      <c r="F554" s="60"/>
      <c r="G554" s="61" t="s">
        <v>63</v>
      </c>
      <c r="H554" s="62"/>
      <c r="I554" s="63"/>
      <c r="J554" s="59"/>
    </row>
    <row r="555" spans="1:10" x14ac:dyDescent="0.3">
      <c r="B555" s="27" t="s">
        <v>19</v>
      </c>
      <c r="C555" s="28"/>
      <c r="D555" s="29"/>
      <c r="E555" s="36"/>
      <c r="F555" s="35"/>
      <c r="G555" s="35"/>
      <c r="H555" s="35"/>
      <c r="I555" s="35"/>
    </row>
    <row r="556" spans="1:10" x14ac:dyDescent="0.3">
      <c r="B556" s="27" t="s">
        <v>51</v>
      </c>
      <c r="C556" s="28" t="s">
        <v>3</v>
      </c>
      <c r="D556" s="51"/>
      <c r="E556" s="36" t="s">
        <v>50</v>
      </c>
      <c r="F556" s="35"/>
      <c r="G556" s="35"/>
      <c r="H556" s="36" t="s">
        <v>46</v>
      </c>
      <c r="I556" s="38" t="s">
        <v>52</v>
      </c>
    </row>
    <row r="557" spans="1:10" x14ac:dyDescent="0.3">
      <c r="B557" s="27" t="s">
        <v>49</v>
      </c>
      <c r="C557" s="28"/>
      <c r="D557" s="29"/>
      <c r="E557" s="27" t="s">
        <v>21</v>
      </c>
      <c r="F557" s="28" t="s">
        <v>3</v>
      </c>
      <c r="G557" s="41">
        <v>0</v>
      </c>
      <c r="H557" s="29"/>
      <c r="I557" s="37">
        <f>G557*D551</f>
        <v>0</v>
      </c>
    </row>
    <row r="558" spans="1:10" x14ac:dyDescent="0.3">
      <c r="B558" s="27" t="s">
        <v>48</v>
      </c>
      <c r="C558" s="28"/>
      <c r="D558" s="29"/>
      <c r="E558" s="27" t="s">
        <v>53</v>
      </c>
      <c r="F558" s="28" t="s">
        <v>3</v>
      </c>
      <c r="G558" s="41">
        <v>0</v>
      </c>
      <c r="H558" s="29"/>
      <c r="I558" s="37">
        <f>(G558*2)*D551</f>
        <v>0</v>
      </c>
    </row>
    <row r="559" spans="1:10" x14ac:dyDescent="0.3">
      <c r="B559" s="27" t="s">
        <v>47</v>
      </c>
      <c r="C559" s="28"/>
      <c r="D559" s="29"/>
      <c r="E559" s="27" t="s">
        <v>58</v>
      </c>
      <c r="F559" s="28" t="s">
        <v>3</v>
      </c>
      <c r="G559" s="41">
        <v>0</v>
      </c>
      <c r="H559" s="29"/>
      <c r="I559" s="37">
        <f>G559*D551</f>
        <v>0</v>
      </c>
    </row>
    <row r="564" spans="1:10" x14ac:dyDescent="0.3">
      <c r="A564" s="7">
        <v>35</v>
      </c>
      <c r="B564" s="42" t="s">
        <v>54</v>
      </c>
      <c r="C564" s="43" t="s">
        <v>18</v>
      </c>
      <c r="D564" s="41"/>
      <c r="E564" s="36"/>
      <c r="F564" s="64"/>
      <c r="G564" s="64"/>
      <c r="H564" s="64"/>
      <c r="I564" s="64"/>
      <c r="J564" s="57"/>
    </row>
    <row r="565" spans="1:10" x14ac:dyDescent="0.3">
      <c r="B565" s="42" t="s">
        <v>37</v>
      </c>
      <c r="C565" s="43" t="s">
        <v>16</v>
      </c>
      <c r="D565" s="41"/>
      <c r="E565" s="36">
        <f>D565*D567/1000</f>
        <v>0</v>
      </c>
      <c r="F565" s="64"/>
      <c r="G565" s="64"/>
      <c r="H565" s="64"/>
      <c r="I565" s="64"/>
      <c r="J565" s="58"/>
    </row>
    <row r="566" spans="1:10" x14ac:dyDescent="0.3">
      <c r="B566" s="42" t="s">
        <v>38</v>
      </c>
      <c r="C566" s="43" t="s">
        <v>16</v>
      </c>
      <c r="D566" s="41"/>
      <c r="E566" s="36"/>
      <c r="F566" s="64"/>
      <c r="G566" s="64"/>
      <c r="H566" s="64"/>
      <c r="I566" s="64"/>
      <c r="J566" s="58"/>
    </row>
    <row r="567" spans="1:10" x14ac:dyDescent="0.3">
      <c r="B567" s="42" t="s">
        <v>22</v>
      </c>
      <c r="C567" s="43" t="s">
        <v>3</v>
      </c>
      <c r="D567" s="41"/>
      <c r="E567" s="36"/>
      <c r="F567" s="64"/>
      <c r="G567" s="64"/>
      <c r="H567" s="64"/>
      <c r="I567" s="64"/>
      <c r="J567" s="58"/>
    </row>
    <row r="568" spans="1:10" x14ac:dyDescent="0.3">
      <c r="B568" s="42" t="s">
        <v>17</v>
      </c>
      <c r="C568" s="43" t="s">
        <v>57</v>
      </c>
      <c r="D568" s="41"/>
      <c r="E568" s="36"/>
      <c r="F568" s="64"/>
      <c r="G568" s="64"/>
      <c r="H568" s="64"/>
      <c r="I568" s="64"/>
      <c r="J568" s="58"/>
    </row>
    <row r="569" spans="1:10" x14ac:dyDescent="0.3">
      <c r="B569" s="39" t="s">
        <v>39</v>
      </c>
      <c r="C569" s="40" t="s">
        <v>2</v>
      </c>
      <c r="D569" s="49">
        <f>(2*(D565+D566)*D567/1000)</f>
        <v>0</v>
      </c>
      <c r="E569" s="36"/>
      <c r="F569" s="64"/>
      <c r="G569" s="64"/>
      <c r="H569" s="64"/>
      <c r="I569" s="64"/>
      <c r="J569" s="58"/>
    </row>
    <row r="570" spans="1:10" x14ac:dyDescent="0.3">
      <c r="B570" s="27" t="s">
        <v>20</v>
      </c>
      <c r="C570" s="28" t="s">
        <v>16</v>
      </c>
      <c r="D570" s="29"/>
      <c r="E570" s="36"/>
      <c r="F570" s="60"/>
      <c r="G570" s="61" t="s">
        <v>63</v>
      </c>
      <c r="H570" s="62"/>
      <c r="I570" s="63"/>
      <c r="J570" s="59"/>
    </row>
    <row r="571" spans="1:10" x14ac:dyDescent="0.3">
      <c r="B571" s="27" t="s">
        <v>19</v>
      </c>
      <c r="C571" s="28"/>
      <c r="D571" s="29"/>
      <c r="E571" s="36"/>
      <c r="F571" s="35"/>
      <c r="G571" s="35"/>
      <c r="H571" s="35"/>
      <c r="I571" s="35"/>
    </row>
    <row r="572" spans="1:10" x14ac:dyDescent="0.3">
      <c r="B572" s="27" t="s">
        <v>51</v>
      </c>
      <c r="C572" s="28" t="s">
        <v>3</v>
      </c>
      <c r="D572" s="51"/>
      <c r="E572" s="36" t="s">
        <v>50</v>
      </c>
      <c r="F572" s="35"/>
      <c r="G572" s="35"/>
      <c r="H572" s="36" t="s">
        <v>46</v>
      </c>
      <c r="I572" s="38" t="s">
        <v>52</v>
      </c>
    </row>
    <row r="573" spans="1:10" x14ac:dyDescent="0.3">
      <c r="B573" s="27" t="s">
        <v>49</v>
      </c>
      <c r="C573" s="28"/>
      <c r="D573" s="29"/>
      <c r="E573" s="27" t="s">
        <v>21</v>
      </c>
      <c r="F573" s="28" t="s">
        <v>3</v>
      </c>
      <c r="G573" s="41">
        <v>0</v>
      </c>
      <c r="H573" s="29"/>
      <c r="I573" s="37">
        <f>G573*D567</f>
        <v>0</v>
      </c>
    </row>
    <row r="574" spans="1:10" x14ac:dyDescent="0.3">
      <c r="B574" s="27" t="s">
        <v>48</v>
      </c>
      <c r="C574" s="28"/>
      <c r="D574" s="29"/>
      <c r="E574" s="27" t="s">
        <v>53</v>
      </c>
      <c r="F574" s="28" t="s">
        <v>3</v>
      </c>
      <c r="G574" s="41">
        <v>0</v>
      </c>
      <c r="H574" s="29"/>
      <c r="I574" s="37">
        <f>(G574*2)*D567</f>
        <v>0</v>
      </c>
    </row>
    <row r="575" spans="1:10" x14ac:dyDescent="0.3">
      <c r="B575" s="27" t="s">
        <v>47</v>
      </c>
      <c r="C575" s="28"/>
      <c r="D575" s="29"/>
      <c r="E575" s="27" t="s">
        <v>58</v>
      </c>
      <c r="F575" s="28" t="s">
        <v>3</v>
      </c>
      <c r="G575" s="41">
        <v>0</v>
      </c>
      <c r="H575" s="29"/>
      <c r="I575" s="37">
        <f>G575*D567</f>
        <v>0</v>
      </c>
    </row>
    <row r="581" spans="1:10" x14ac:dyDescent="0.3">
      <c r="A581" s="7">
        <v>36</v>
      </c>
      <c r="B581" s="42" t="s">
        <v>54</v>
      </c>
      <c r="C581" s="43" t="s">
        <v>18</v>
      </c>
      <c r="D581" s="41"/>
      <c r="E581" s="36"/>
      <c r="F581" s="64"/>
      <c r="G581" s="64"/>
      <c r="H581" s="64"/>
      <c r="I581" s="64"/>
      <c r="J581" s="57"/>
    </row>
    <row r="582" spans="1:10" x14ac:dyDescent="0.3">
      <c r="B582" s="42" t="s">
        <v>37</v>
      </c>
      <c r="C582" s="43" t="s">
        <v>16</v>
      </c>
      <c r="D582" s="41"/>
      <c r="E582" s="36">
        <f>D582*D584/1000</f>
        <v>0</v>
      </c>
      <c r="F582" s="64"/>
      <c r="G582" s="64"/>
      <c r="H582" s="64"/>
      <c r="I582" s="64"/>
      <c r="J582" s="58"/>
    </row>
    <row r="583" spans="1:10" x14ac:dyDescent="0.3">
      <c r="B583" s="42" t="s">
        <v>38</v>
      </c>
      <c r="C583" s="43" t="s">
        <v>16</v>
      </c>
      <c r="D583" s="41"/>
      <c r="E583" s="36"/>
      <c r="F583" s="64"/>
      <c r="G583" s="64"/>
      <c r="H583" s="64"/>
      <c r="I583" s="64"/>
      <c r="J583" s="58"/>
    </row>
    <row r="584" spans="1:10" x14ac:dyDescent="0.3">
      <c r="B584" s="42" t="s">
        <v>22</v>
      </c>
      <c r="C584" s="43" t="s">
        <v>3</v>
      </c>
      <c r="D584" s="41"/>
      <c r="E584" s="36"/>
      <c r="F584" s="64"/>
      <c r="G584" s="64"/>
      <c r="H584" s="64"/>
      <c r="I584" s="64"/>
      <c r="J584" s="58"/>
    </row>
    <row r="585" spans="1:10" x14ac:dyDescent="0.3">
      <c r="B585" s="42" t="s">
        <v>17</v>
      </c>
      <c r="C585" s="43" t="s">
        <v>57</v>
      </c>
      <c r="D585" s="41"/>
      <c r="E585" s="36"/>
      <c r="F585" s="64"/>
      <c r="G585" s="64"/>
      <c r="H585" s="64"/>
      <c r="I585" s="64"/>
      <c r="J585" s="58"/>
    </row>
    <row r="586" spans="1:10" x14ac:dyDescent="0.3">
      <c r="B586" s="39" t="s">
        <v>39</v>
      </c>
      <c r="C586" s="40" t="s">
        <v>2</v>
      </c>
      <c r="D586" s="49">
        <f>(2*(D582+D583)*D584/1000)</f>
        <v>0</v>
      </c>
      <c r="E586" s="36"/>
      <c r="F586" s="64"/>
      <c r="G586" s="64"/>
      <c r="H586" s="64"/>
      <c r="I586" s="64"/>
      <c r="J586" s="58"/>
    </row>
    <row r="587" spans="1:10" x14ac:dyDescent="0.3">
      <c r="B587" s="27" t="s">
        <v>20</v>
      </c>
      <c r="C587" s="28" t="s">
        <v>16</v>
      </c>
      <c r="D587" s="29"/>
      <c r="E587" s="36"/>
      <c r="F587" s="60"/>
      <c r="G587" s="61" t="s">
        <v>63</v>
      </c>
      <c r="H587" s="62"/>
      <c r="I587" s="63"/>
      <c r="J587" s="59"/>
    </row>
    <row r="588" spans="1:10" x14ac:dyDescent="0.3">
      <c r="B588" s="27" t="s">
        <v>19</v>
      </c>
      <c r="C588" s="28"/>
      <c r="D588" s="29"/>
      <c r="E588" s="36"/>
      <c r="F588" s="35"/>
      <c r="G588" s="35"/>
      <c r="H588" s="35"/>
      <c r="I588" s="35"/>
    </row>
    <row r="589" spans="1:10" x14ac:dyDescent="0.3">
      <c r="B589" s="27" t="s">
        <v>51</v>
      </c>
      <c r="C589" s="28" t="s">
        <v>3</v>
      </c>
      <c r="D589" s="51"/>
      <c r="E589" s="36" t="s">
        <v>50</v>
      </c>
      <c r="F589" s="35"/>
      <c r="G589" s="35"/>
      <c r="H589" s="36" t="s">
        <v>46</v>
      </c>
      <c r="I589" s="38" t="s">
        <v>52</v>
      </c>
    </row>
    <row r="590" spans="1:10" x14ac:dyDescent="0.3">
      <c r="B590" s="27" t="s">
        <v>49</v>
      </c>
      <c r="C590" s="28"/>
      <c r="D590" s="29"/>
      <c r="E590" s="27" t="s">
        <v>21</v>
      </c>
      <c r="F590" s="28" t="s">
        <v>3</v>
      </c>
      <c r="G590" s="41">
        <v>0</v>
      </c>
      <c r="H590" s="29"/>
      <c r="I590" s="37">
        <f>G590*D584</f>
        <v>0</v>
      </c>
    </row>
    <row r="591" spans="1:10" x14ac:dyDescent="0.3">
      <c r="B591" s="27" t="s">
        <v>48</v>
      </c>
      <c r="C591" s="28"/>
      <c r="D591" s="29"/>
      <c r="E591" s="27" t="s">
        <v>53</v>
      </c>
      <c r="F591" s="28" t="s">
        <v>3</v>
      </c>
      <c r="G591" s="41">
        <v>0</v>
      </c>
      <c r="H591" s="29"/>
      <c r="I591" s="37">
        <f>(G591*2)*D584</f>
        <v>0</v>
      </c>
    </row>
    <row r="592" spans="1:10" x14ac:dyDescent="0.3">
      <c r="B592" s="27" t="s">
        <v>47</v>
      </c>
      <c r="C592" s="28"/>
      <c r="D592" s="29"/>
      <c r="E592" s="27" t="s">
        <v>58</v>
      </c>
      <c r="F592" s="28" t="s">
        <v>3</v>
      </c>
      <c r="G592" s="41">
        <v>0</v>
      </c>
      <c r="H592" s="29"/>
      <c r="I592" s="37">
        <f>G592*D584</f>
        <v>0</v>
      </c>
    </row>
    <row r="597" spans="1:10" x14ac:dyDescent="0.3">
      <c r="A597" s="7">
        <v>37</v>
      </c>
      <c r="B597" s="42" t="s">
        <v>54</v>
      </c>
      <c r="C597" s="43" t="s">
        <v>18</v>
      </c>
      <c r="D597" s="41"/>
      <c r="E597" s="36"/>
      <c r="F597" s="64"/>
      <c r="G597" s="64"/>
      <c r="H597" s="64"/>
      <c r="I597" s="64"/>
      <c r="J597" s="57"/>
    </row>
    <row r="598" spans="1:10" x14ac:dyDescent="0.3">
      <c r="B598" s="42" t="s">
        <v>37</v>
      </c>
      <c r="C598" s="43" t="s">
        <v>16</v>
      </c>
      <c r="D598" s="41"/>
      <c r="E598" s="36">
        <f>D598*D600/1000</f>
        <v>0</v>
      </c>
      <c r="F598" s="64"/>
      <c r="G598" s="64"/>
      <c r="H598" s="64"/>
      <c r="I598" s="64"/>
      <c r="J598" s="58"/>
    </row>
    <row r="599" spans="1:10" x14ac:dyDescent="0.3">
      <c r="B599" s="42" t="s">
        <v>38</v>
      </c>
      <c r="C599" s="43" t="s">
        <v>16</v>
      </c>
      <c r="D599" s="41"/>
      <c r="E599" s="36"/>
      <c r="F599" s="64"/>
      <c r="G599" s="64"/>
      <c r="H599" s="64"/>
      <c r="I599" s="64"/>
      <c r="J599" s="58"/>
    </row>
    <row r="600" spans="1:10" x14ac:dyDescent="0.3">
      <c r="B600" s="42" t="s">
        <v>22</v>
      </c>
      <c r="C600" s="43" t="s">
        <v>3</v>
      </c>
      <c r="D600" s="41"/>
      <c r="E600" s="36"/>
      <c r="F600" s="64"/>
      <c r="G600" s="64"/>
      <c r="H600" s="64"/>
      <c r="I600" s="64"/>
      <c r="J600" s="58"/>
    </row>
    <row r="601" spans="1:10" x14ac:dyDescent="0.3">
      <c r="B601" s="42" t="s">
        <v>17</v>
      </c>
      <c r="C601" s="43" t="s">
        <v>57</v>
      </c>
      <c r="D601" s="41"/>
      <c r="E601" s="36"/>
      <c r="F601" s="64"/>
      <c r="G601" s="64"/>
      <c r="H601" s="64"/>
      <c r="I601" s="64"/>
      <c r="J601" s="58"/>
    </row>
    <row r="602" spans="1:10" x14ac:dyDescent="0.3">
      <c r="B602" s="39" t="s">
        <v>39</v>
      </c>
      <c r="C602" s="40" t="s">
        <v>2</v>
      </c>
      <c r="D602" s="49">
        <f>(2*(D598+D599)*D600/1000)</f>
        <v>0</v>
      </c>
      <c r="E602" s="36"/>
      <c r="F602" s="64"/>
      <c r="G602" s="64"/>
      <c r="H602" s="64"/>
      <c r="I602" s="64"/>
      <c r="J602" s="58"/>
    </row>
    <row r="603" spans="1:10" x14ac:dyDescent="0.3">
      <c r="B603" s="27" t="s">
        <v>20</v>
      </c>
      <c r="C603" s="28" t="s">
        <v>16</v>
      </c>
      <c r="D603" s="29"/>
      <c r="E603" s="36"/>
      <c r="F603" s="60"/>
      <c r="G603" s="61" t="s">
        <v>63</v>
      </c>
      <c r="H603" s="62"/>
      <c r="I603" s="63"/>
      <c r="J603" s="59"/>
    </row>
    <row r="604" spans="1:10" x14ac:dyDescent="0.3">
      <c r="B604" s="27" t="s">
        <v>19</v>
      </c>
      <c r="C604" s="28"/>
      <c r="D604" s="29"/>
      <c r="E604" s="36"/>
      <c r="F604" s="35"/>
      <c r="G604" s="35"/>
      <c r="H604" s="35"/>
      <c r="I604" s="35"/>
    </row>
    <row r="605" spans="1:10" x14ac:dyDescent="0.3">
      <c r="B605" s="27" t="s">
        <v>51</v>
      </c>
      <c r="C605" s="28" t="s">
        <v>3</v>
      </c>
      <c r="D605" s="51"/>
      <c r="E605" s="36" t="s">
        <v>50</v>
      </c>
      <c r="F605" s="35"/>
      <c r="G605" s="35"/>
      <c r="H605" s="36" t="s">
        <v>46</v>
      </c>
      <c r="I605" s="38" t="s">
        <v>52</v>
      </c>
    </row>
    <row r="606" spans="1:10" x14ac:dyDescent="0.3">
      <c r="B606" s="27" t="s">
        <v>49</v>
      </c>
      <c r="C606" s="28"/>
      <c r="D606" s="29"/>
      <c r="E606" s="27" t="s">
        <v>21</v>
      </c>
      <c r="F606" s="28" t="s">
        <v>3</v>
      </c>
      <c r="G606" s="41">
        <v>0</v>
      </c>
      <c r="H606" s="29"/>
      <c r="I606" s="37">
        <f>G606*D600</f>
        <v>0</v>
      </c>
    </row>
    <row r="607" spans="1:10" x14ac:dyDescent="0.3">
      <c r="B607" s="27" t="s">
        <v>48</v>
      </c>
      <c r="C607" s="28"/>
      <c r="D607" s="29"/>
      <c r="E607" s="27" t="s">
        <v>53</v>
      </c>
      <c r="F607" s="28" t="s">
        <v>3</v>
      </c>
      <c r="G607" s="41">
        <v>0</v>
      </c>
      <c r="H607" s="29"/>
      <c r="I607" s="37">
        <f>(G607*2)*D600</f>
        <v>0</v>
      </c>
    </row>
    <row r="608" spans="1:10" x14ac:dyDescent="0.3">
      <c r="B608" s="27" t="s">
        <v>47</v>
      </c>
      <c r="C608" s="28"/>
      <c r="D608" s="29"/>
      <c r="E608" s="27" t="s">
        <v>58</v>
      </c>
      <c r="F608" s="28" t="s">
        <v>3</v>
      </c>
      <c r="G608" s="41">
        <v>0</v>
      </c>
      <c r="H608" s="29"/>
      <c r="I608" s="37">
        <f>G608*D600</f>
        <v>0</v>
      </c>
    </row>
    <row r="614" spans="1:10" x14ac:dyDescent="0.3">
      <c r="A614" s="7">
        <v>38</v>
      </c>
      <c r="B614" s="42" t="s">
        <v>54</v>
      </c>
      <c r="C614" s="43" t="s">
        <v>18</v>
      </c>
      <c r="D614" s="41"/>
      <c r="E614" s="36"/>
      <c r="F614" s="64"/>
      <c r="G614" s="64"/>
      <c r="H614" s="64"/>
      <c r="I614" s="64"/>
      <c r="J614" s="57"/>
    </row>
    <row r="615" spans="1:10" x14ac:dyDescent="0.3">
      <c r="B615" s="42" t="s">
        <v>37</v>
      </c>
      <c r="C615" s="43" t="s">
        <v>16</v>
      </c>
      <c r="D615" s="41"/>
      <c r="E615" s="36">
        <f>D615*D617/1000</f>
        <v>0</v>
      </c>
      <c r="F615" s="64"/>
      <c r="G615" s="64"/>
      <c r="H615" s="64"/>
      <c r="I615" s="64"/>
      <c r="J615" s="58"/>
    </row>
    <row r="616" spans="1:10" x14ac:dyDescent="0.3">
      <c r="B616" s="42" t="s">
        <v>38</v>
      </c>
      <c r="C616" s="43" t="s">
        <v>16</v>
      </c>
      <c r="D616" s="41"/>
      <c r="E616" s="36"/>
      <c r="F616" s="64"/>
      <c r="G616" s="64"/>
      <c r="H616" s="64"/>
      <c r="I616" s="64"/>
      <c r="J616" s="58"/>
    </row>
    <row r="617" spans="1:10" x14ac:dyDescent="0.3">
      <c r="B617" s="42" t="s">
        <v>22</v>
      </c>
      <c r="C617" s="43" t="s">
        <v>3</v>
      </c>
      <c r="D617" s="41"/>
      <c r="E617" s="36"/>
      <c r="F617" s="64"/>
      <c r="G617" s="64"/>
      <c r="H617" s="64"/>
      <c r="I617" s="64"/>
      <c r="J617" s="58"/>
    </row>
    <row r="618" spans="1:10" x14ac:dyDescent="0.3">
      <c r="B618" s="42" t="s">
        <v>17</v>
      </c>
      <c r="C618" s="43" t="s">
        <v>57</v>
      </c>
      <c r="D618" s="41"/>
      <c r="E618" s="36"/>
      <c r="F618" s="64"/>
      <c r="G618" s="64"/>
      <c r="H618" s="64"/>
      <c r="I618" s="64"/>
      <c r="J618" s="58"/>
    </row>
    <row r="619" spans="1:10" x14ac:dyDescent="0.3">
      <c r="B619" s="39" t="s">
        <v>39</v>
      </c>
      <c r="C619" s="40" t="s">
        <v>2</v>
      </c>
      <c r="D619" s="49">
        <f>(2*(D615+D616)*D617/1000)</f>
        <v>0</v>
      </c>
      <c r="E619" s="36"/>
      <c r="F619" s="64"/>
      <c r="G619" s="64"/>
      <c r="H619" s="64"/>
      <c r="I619" s="64"/>
      <c r="J619" s="58"/>
    </row>
    <row r="620" spans="1:10" x14ac:dyDescent="0.3">
      <c r="B620" s="27" t="s">
        <v>20</v>
      </c>
      <c r="C620" s="28" t="s">
        <v>16</v>
      </c>
      <c r="D620" s="29"/>
      <c r="E620" s="36"/>
      <c r="F620" s="60"/>
      <c r="G620" s="61" t="s">
        <v>63</v>
      </c>
      <c r="H620" s="62"/>
      <c r="I620" s="63"/>
      <c r="J620" s="59"/>
    </row>
    <row r="621" spans="1:10" x14ac:dyDescent="0.3">
      <c r="B621" s="27" t="s">
        <v>19</v>
      </c>
      <c r="C621" s="28"/>
      <c r="D621" s="29"/>
      <c r="E621" s="36"/>
      <c r="F621" s="35"/>
      <c r="G621" s="35"/>
      <c r="H621" s="35"/>
      <c r="I621" s="35"/>
    </row>
    <row r="622" spans="1:10" x14ac:dyDescent="0.3">
      <c r="B622" s="27" t="s">
        <v>51</v>
      </c>
      <c r="C622" s="28" t="s">
        <v>3</v>
      </c>
      <c r="D622" s="51"/>
      <c r="E622" s="36" t="s">
        <v>50</v>
      </c>
      <c r="F622" s="35"/>
      <c r="G622" s="35"/>
      <c r="H622" s="36" t="s">
        <v>46</v>
      </c>
      <c r="I622" s="38" t="s">
        <v>52</v>
      </c>
    </row>
    <row r="623" spans="1:10" x14ac:dyDescent="0.3">
      <c r="B623" s="27" t="s">
        <v>49</v>
      </c>
      <c r="C623" s="28"/>
      <c r="D623" s="29"/>
      <c r="E623" s="27" t="s">
        <v>21</v>
      </c>
      <c r="F623" s="28" t="s">
        <v>3</v>
      </c>
      <c r="G623" s="41">
        <v>0</v>
      </c>
      <c r="H623" s="29"/>
      <c r="I623" s="37">
        <f>G623*D617</f>
        <v>0</v>
      </c>
    </row>
    <row r="624" spans="1:10" x14ac:dyDescent="0.3">
      <c r="B624" s="27" t="s">
        <v>48</v>
      </c>
      <c r="C624" s="28"/>
      <c r="D624" s="29"/>
      <c r="E624" s="27" t="s">
        <v>53</v>
      </c>
      <c r="F624" s="28" t="s">
        <v>3</v>
      </c>
      <c r="G624" s="41">
        <v>0</v>
      </c>
      <c r="H624" s="29"/>
      <c r="I624" s="37">
        <f>(G624*2)*D617</f>
        <v>0</v>
      </c>
    </row>
    <row r="625" spans="1:10" x14ac:dyDescent="0.3">
      <c r="B625" s="27" t="s">
        <v>47</v>
      </c>
      <c r="C625" s="28"/>
      <c r="D625" s="29"/>
      <c r="E625" s="27" t="s">
        <v>58</v>
      </c>
      <c r="F625" s="28" t="s">
        <v>3</v>
      </c>
      <c r="G625" s="41">
        <v>0</v>
      </c>
      <c r="H625" s="29"/>
      <c r="I625" s="37">
        <f>G625*D617</f>
        <v>0</v>
      </c>
    </row>
    <row r="630" spans="1:10" x14ac:dyDescent="0.3">
      <c r="A630" s="7">
        <v>39</v>
      </c>
      <c r="B630" s="42" t="s">
        <v>54</v>
      </c>
      <c r="C630" s="43" t="s">
        <v>18</v>
      </c>
      <c r="D630" s="41"/>
      <c r="E630" s="36"/>
      <c r="F630" s="64"/>
      <c r="G630" s="64"/>
      <c r="H630" s="64"/>
      <c r="I630" s="64"/>
      <c r="J630" s="57"/>
    </row>
    <row r="631" spans="1:10" x14ac:dyDescent="0.3">
      <c r="B631" s="42" t="s">
        <v>37</v>
      </c>
      <c r="C631" s="43" t="s">
        <v>16</v>
      </c>
      <c r="D631" s="41"/>
      <c r="E631" s="36">
        <f>D631*D633/1000</f>
        <v>0</v>
      </c>
      <c r="F631" s="64"/>
      <c r="G631" s="64"/>
      <c r="H631" s="64"/>
      <c r="I631" s="64"/>
      <c r="J631" s="58"/>
    </row>
    <row r="632" spans="1:10" x14ac:dyDescent="0.3">
      <c r="B632" s="42" t="s">
        <v>38</v>
      </c>
      <c r="C632" s="43" t="s">
        <v>16</v>
      </c>
      <c r="D632" s="41"/>
      <c r="E632" s="36"/>
      <c r="F632" s="64"/>
      <c r="G632" s="64"/>
      <c r="H632" s="64"/>
      <c r="I632" s="64"/>
      <c r="J632" s="58"/>
    </row>
    <row r="633" spans="1:10" x14ac:dyDescent="0.3">
      <c r="B633" s="42" t="s">
        <v>22</v>
      </c>
      <c r="C633" s="43" t="s">
        <v>3</v>
      </c>
      <c r="D633" s="41"/>
      <c r="E633" s="36"/>
      <c r="F633" s="64"/>
      <c r="G633" s="64"/>
      <c r="H633" s="64"/>
      <c r="I633" s="64"/>
      <c r="J633" s="58"/>
    </row>
    <row r="634" spans="1:10" x14ac:dyDescent="0.3">
      <c r="B634" s="42" t="s">
        <v>17</v>
      </c>
      <c r="C634" s="43" t="s">
        <v>57</v>
      </c>
      <c r="D634" s="41"/>
      <c r="E634" s="36"/>
      <c r="F634" s="64"/>
      <c r="G634" s="64"/>
      <c r="H634" s="64"/>
      <c r="I634" s="64"/>
      <c r="J634" s="58"/>
    </row>
    <row r="635" spans="1:10" x14ac:dyDescent="0.3">
      <c r="B635" s="39" t="s">
        <v>39</v>
      </c>
      <c r="C635" s="40" t="s">
        <v>2</v>
      </c>
      <c r="D635" s="49">
        <f>(2*(D631+D632)*D633/1000)</f>
        <v>0</v>
      </c>
      <c r="E635" s="36"/>
      <c r="F635" s="64"/>
      <c r="G635" s="64"/>
      <c r="H635" s="64"/>
      <c r="I635" s="64"/>
      <c r="J635" s="58"/>
    </row>
    <row r="636" spans="1:10" x14ac:dyDescent="0.3">
      <c r="B636" s="27" t="s">
        <v>20</v>
      </c>
      <c r="C636" s="28" t="s">
        <v>16</v>
      </c>
      <c r="D636" s="29"/>
      <c r="E636" s="36"/>
      <c r="F636" s="60"/>
      <c r="G636" s="61" t="s">
        <v>63</v>
      </c>
      <c r="H636" s="62"/>
      <c r="I636" s="63"/>
      <c r="J636" s="59"/>
    </row>
    <row r="637" spans="1:10" x14ac:dyDescent="0.3">
      <c r="B637" s="27" t="s">
        <v>19</v>
      </c>
      <c r="C637" s="28"/>
      <c r="D637" s="29"/>
      <c r="E637" s="36"/>
      <c r="F637" s="35"/>
      <c r="G637" s="35"/>
      <c r="H637" s="35"/>
      <c r="I637" s="35"/>
    </row>
    <row r="638" spans="1:10" x14ac:dyDescent="0.3">
      <c r="B638" s="27" t="s">
        <v>51</v>
      </c>
      <c r="C638" s="28" t="s">
        <v>3</v>
      </c>
      <c r="D638" s="51"/>
      <c r="E638" s="36" t="s">
        <v>50</v>
      </c>
      <c r="F638" s="35"/>
      <c r="G638" s="35"/>
      <c r="H638" s="36" t="s">
        <v>46</v>
      </c>
      <c r="I638" s="38" t="s">
        <v>52</v>
      </c>
    </row>
    <row r="639" spans="1:10" x14ac:dyDescent="0.3">
      <c r="B639" s="27" t="s">
        <v>49</v>
      </c>
      <c r="C639" s="28"/>
      <c r="D639" s="29"/>
      <c r="E639" s="27" t="s">
        <v>21</v>
      </c>
      <c r="F639" s="28" t="s">
        <v>3</v>
      </c>
      <c r="G639" s="41">
        <v>0</v>
      </c>
      <c r="H639" s="29"/>
      <c r="I639" s="37">
        <f>G639*D633</f>
        <v>0</v>
      </c>
    </row>
    <row r="640" spans="1:10" x14ac:dyDescent="0.3">
      <c r="B640" s="27" t="s">
        <v>48</v>
      </c>
      <c r="C640" s="28"/>
      <c r="D640" s="29"/>
      <c r="E640" s="27" t="s">
        <v>53</v>
      </c>
      <c r="F640" s="28" t="s">
        <v>3</v>
      </c>
      <c r="G640" s="41">
        <v>0</v>
      </c>
      <c r="H640" s="29"/>
      <c r="I640" s="37">
        <f>(G640*2)*D633</f>
        <v>0</v>
      </c>
    </row>
    <row r="641" spans="1:10" x14ac:dyDescent="0.3">
      <c r="B641" s="27" t="s">
        <v>47</v>
      </c>
      <c r="C641" s="28"/>
      <c r="D641" s="29"/>
      <c r="E641" s="27" t="s">
        <v>58</v>
      </c>
      <c r="F641" s="28" t="s">
        <v>3</v>
      </c>
      <c r="G641" s="41">
        <v>0</v>
      </c>
      <c r="H641" s="29"/>
      <c r="I641" s="37">
        <f>G641*D633</f>
        <v>0</v>
      </c>
    </row>
    <row r="647" spans="1:10" x14ac:dyDescent="0.3">
      <c r="A647" s="7">
        <v>40</v>
      </c>
      <c r="B647" s="42" t="s">
        <v>54</v>
      </c>
      <c r="C647" s="43" t="s">
        <v>18</v>
      </c>
      <c r="D647" s="41"/>
      <c r="E647" s="36"/>
      <c r="F647" s="64"/>
      <c r="G647" s="64"/>
      <c r="H647" s="64"/>
      <c r="I647" s="64"/>
      <c r="J647" s="57"/>
    </row>
    <row r="648" spans="1:10" x14ac:dyDescent="0.3">
      <c r="B648" s="42" t="s">
        <v>37</v>
      </c>
      <c r="C648" s="43" t="s">
        <v>16</v>
      </c>
      <c r="D648" s="41"/>
      <c r="E648" s="36">
        <f>D648*D650/1000</f>
        <v>0</v>
      </c>
      <c r="F648" s="64"/>
      <c r="G648" s="64"/>
      <c r="H648" s="64"/>
      <c r="I648" s="64"/>
      <c r="J648" s="58"/>
    </row>
    <row r="649" spans="1:10" x14ac:dyDescent="0.3">
      <c r="B649" s="42" t="s">
        <v>38</v>
      </c>
      <c r="C649" s="43" t="s">
        <v>16</v>
      </c>
      <c r="D649" s="41"/>
      <c r="E649" s="36"/>
      <c r="F649" s="64"/>
      <c r="G649" s="64"/>
      <c r="H649" s="64"/>
      <c r="I649" s="64"/>
      <c r="J649" s="58"/>
    </row>
    <row r="650" spans="1:10" x14ac:dyDescent="0.3">
      <c r="B650" s="42" t="s">
        <v>22</v>
      </c>
      <c r="C650" s="43" t="s">
        <v>3</v>
      </c>
      <c r="D650" s="41"/>
      <c r="E650" s="36"/>
      <c r="F650" s="64"/>
      <c r="G650" s="64"/>
      <c r="H650" s="64"/>
      <c r="I650" s="64"/>
      <c r="J650" s="58"/>
    </row>
    <row r="651" spans="1:10" x14ac:dyDescent="0.3">
      <c r="B651" s="42" t="s">
        <v>17</v>
      </c>
      <c r="C651" s="43" t="s">
        <v>57</v>
      </c>
      <c r="D651" s="41"/>
      <c r="E651" s="36"/>
      <c r="F651" s="64"/>
      <c r="G651" s="64"/>
      <c r="H651" s="64"/>
      <c r="I651" s="64"/>
      <c r="J651" s="58"/>
    </row>
    <row r="652" spans="1:10" x14ac:dyDescent="0.3">
      <c r="B652" s="39" t="s">
        <v>39</v>
      </c>
      <c r="C652" s="40" t="s">
        <v>2</v>
      </c>
      <c r="D652" s="49">
        <f>(2*(D648+D649)*D650/1000)</f>
        <v>0</v>
      </c>
      <c r="E652" s="36"/>
      <c r="F652" s="64"/>
      <c r="G652" s="64"/>
      <c r="H652" s="64"/>
      <c r="I652" s="64"/>
      <c r="J652" s="58"/>
    </row>
    <row r="653" spans="1:10" x14ac:dyDescent="0.3">
      <c r="B653" s="27" t="s">
        <v>20</v>
      </c>
      <c r="C653" s="28" t="s">
        <v>16</v>
      </c>
      <c r="D653" s="29"/>
      <c r="E653" s="36"/>
      <c r="F653" s="60"/>
      <c r="G653" s="61" t="s">
        <v>63</v>
      </c>
      <c r="H653" s="62"/>
      <c r="I653" s="63"/>
      <c r="J653" s="59"/>
    </row>
    <row r="654" spans="1:10" x14ac:dyDescent="0.3">
      <c r="B654" s="27" t="s">
        <v>19</v>
      </c>
      <c r="C654" s="28"/>
      <c r="D654" s="29"/>
      <c r="E654" s="36"/>
      <c r="F654" s="35"/>
      <c r="G654" s="35"/>
      <c r="H654" s="35"/>
      <c r="I654" s="35"/>
    </row>
    <row r="655" spans="1:10" x14ac:dyDescent="0.3">
      <c r="B655" s="27" t="s">
        <v>51</v>
      </c>
      <c r="C655" s="28" t="s">
        <v>3</v>
      </c>
      <c r="D655" s="51"/>
      <c r="E655" s="36" t="s">
        <v>50</v>
      </c>
      <c r="F655" s="35"/>
      <c r="G655" s="35"/>
      <c r="H655" s="36" t="s">
        <v>46</v>
      </c>
      <c r="I655" s="38" t="s">
        <v>52</v>
      </c>
    </row>
    <row r="656" spans="1:10" x14ac:dyDescent="0.3">
      <c r="B656" s="27" t="s">
        <v>49</v>
      </c>
      <c r="C656" s="28"/>
      <c r="D656" s="29"/>
      <c r="E656" s="27" t="s">
        <v>21</v>
      </c>
      <c r="F656" s="28" t="s">
        <v>3</v>
      </c>
      <c r="G656" s="41">
        <v>0</v>
      </c>
      <c r="H656" s="29"/>
      <c r="I656" s="37">
        <f>G656*D650</f>
        <v>0</v>
      </c>
    </row>
    <row r="657" spans="1:10" x14ac:dyDescent="0.3">
      <c r="B657" s="27" t="s">
        <v>48</v>
      </c>
      <c r="C657" s="28"/>
      <c r="D657" s="29"/>
      <c r="E657" s="27" t="s">
        <v>53</v>
      </c>
      <c r="F657" s="28" t="s">
        <v>3</v>
      </c>
      <c r="G657" s="41">
        <v>0</v>
      </c>
      <c r="H657" s="29"/>
      <c r="I657" s="37">
        <f>(G657*2)*D650</f>
        <v>0</v>
      </c>
    </row>
    <row r="658" spans="1:10" x14ac:dyDescent="0.3">
      <c r="B658" s="27" t="s">
        <v>47</v>
      </c>
      <c r="C658" s="28"/>
      <c r="D658" s="29"/>
      <c r="E658" s="27" t="s">
        <v>58</v>
      </c>
      <c r="F658" s="28" t="s">
        <v>3</v>
      </c>
      <c r="G658" s="41">
        <v>0</v>
      </c>
      <c r="H658" s="29"/>
      <c r="I658" s="37">
        <f>G658*D650</f>
        <v>0</v>
      </c>
    </row>
    <row r="663" spans="1:10" x14ac:dyDescent="0.3">
      <c r="A663" s="7">
        <v>41</v>
      </c>
      <c r="B663" s="42" t="s">
        <v>54</v>
      </c>
      <c r="C663" s="43" t="s">
        <v>18</v>
      </c>
      <c r="D663" s="41"/>
      <c r="E663" s="36"/>
      <c r="F663" s="64"/>
      <c r="G663" s="64"/>
      <c r="H663" s="64"/>
      <c r="I663" s="64"/>
      <c r="J663" s="57"/>
    </row>
    <row r="664" spans="1:10" x14ac:dyDescent="0.3">
      <c r="B664" s="42" t="s">
        <v>37</v>
      </c>
      <c r="C664" s="43" t="s">
        <v>16</v>
      </c>
      <c r="D664" s="41"/>
      <c r="E664" s="36">
        <f>D664*D666/1000</f>
        <v>0</v>
      </c>
      <c r="F664" s="64"/>
      <c r="G664" s="64"/>
      <c r="H664" s="64"/>
      <c r="I664" s="64"/>
      <c r="J664" s="58"/>
    </row>
    <row r="665" spans="1:10" x14ac:dyDescent="0.3">
      <c r="B665" s="42" t="s">
        <v>38</v>
      </c>
      <c r="C665" s="43" t="s">
        <v>16</v>
      </c>
      <c r="D665" s="41"/>
      <c r="E665" s="36"/>
      <c r="F665" s="64"/>
      <c r="G665" s="64"/>
      <c r="H665" s="64"/>
      <c r="I665" s="64"/>
      <c r="J665" s="58"/>
    </row>
    <row r="666" spans="1:10" x14ac:dyDescent="0.3">
      <c r="B666" s="42" t="s">
        <v>22</v>
      </c>
      <c r="C666" s="43" t="s">
        <v>3</v>
      </c>
      <c r="D666" s="41"/>
      <c r="E666" s="36"/>
      <c r="F666" s="64"/>
      <c r="G666" s="64"/>
      <c r="H666" s="64"/>
      <c r="I666" s="64"/>
      <c r="J666" s="58"/>
    </row>
    <row r="667" spans="1:10" x14ac:dyDescent="0.3">
      <c r="B667" s="42" t="s">
        <v>17</v>
      </c>
      <c r="C667" s="43" t="s">
        <v>57</v>
      </c>
      <c r="D667" s="41"/>
      <c r="E667" s="36"/>
      <c r="F667" s="64"/>
      <c r="G667" s="64"/>
      <c r="H667" s="64"/>
      <c r="I667" s="64"/>
      <c r="J667" s="58"/>
    </row>
    <row r="668" spans="1:10" x14ac:dyDescent="0.3">
      <c r="B668" s="39" t="s">
        <v>39</v>
      </c>
      <c r="C668" s="40" t="s">
        <v>2</v>
      </c>
      <c r="D668" s="49">
        <f>(2*(D664+D665)*D666/1000)</f>
        <v>0</v>
      </c>
      <c r="E668" s="36"/>
      <c r="F668" s="64"/>
      <c r="G668" s="64"/>
      <c r="H668" s="64"/>
      <c r="I668" s="64"/>
      <c r="J668" s="58"/>
    </row>
    <row r="669" spans="1:10" x14ac:dyDescent="0.3">
      <c r="B669" s="27" t="s">
        <v>20</v>
      </c>
      <c r="C669" s="28" t="s">
        <v>16</v>
      </c>
      <c r="D669" s="29"/>
      <c r="E669" s="36"/>
      <c r="F669" s="60"/>
      <c r="G669" s="61" t="s">
        <v>63</v>
      </c>
      <c r="H669" s="62"/>
      <c r="I669" s="63"/>
      <c r="J669" s="59"/>
    </row>
    <row r="670" spans="1:10" x14ac:dyDescent="0.3">
      <c r="B670" s="27" t="s">
        <v>19</v>
      </c>
      <c r="C670" s="28"/>
      <c r="D670" s="29"/>
      <c r="E670" s="36"/>
      <c r="F670" s="35"/>
      <c r="G670" s="35"/>
      <c r="H670" s="35"/>
      <c r="I670" s="35"/>
    </row>
    <row r="671" spans="1:10" x14ac:dyDescent="0.3">
      <c r="B671" s="27" t="s">
        <v>51</v>
      </c>
      <c r="C671" s="28" t="s">
        <v>3</v>
      </c>
      <c r="D671" s="51"/>
      <c r="E671" s="36" t="s">
        <v>50</v>
      </c>
      <c r="F671" s="35"/>
      <c r="G671" s="35"/>
      <c r="H671" s="36" t="s">
        <v>46</v>
      </c>
      <c r="I671" s="38" t="s">
        <v>52</v>
      </c>
    </row>
    <row r="672" spans="1:10" x14ac:dyDescent="0.3">
      <c r="B672" s="27" t="s">
        <v>49</v>
      </c>
      <c r="C672" s="28"/>
      <c r="D672" s="29"/>
      <c r="E672" s="27" t="s">
        <v>21</v>
      </c>
      <c r="F672" s="28" t="s">
        <v>3</v>
      </c>
      <c r="G672" s="41">
        <v>0</v>
      </c>
      <c r="H672" s="29"/>
      <c r="I672" s="37">
        <f>G672*D666</f>
        <v>0</v>
      </c>
    </row>
    <row r="673" spans="1:10" x14ac:dyDescent="0.3">
      <c r="B673" s="27" t="s">
        <v>48</v>
      </c>
      <c r="C673" s="28"/>
      <c r="D673" s="29"/>
      <c r="E673" s="27" t="s">
        <v>53</v>
      </c>
      <c r="F673" s="28" t="s">
        <v>3</v>
      </c>
      <c r="G673" s="41">
        <v>0</v>
      </c>
      <c r="H673" s="29"/>
      <c r="I673" s="37">
        <f>(G673*2)*D666</f>
        <v>0</v>
      </c>
    </row>
    <row r="674" spans="1:10" x14ac:dyDescent="0.3">
      <c r="B674" s="27" t="s">
        <v>47</v>
      </c>
      <c r="C674" s="28"/>
      <c r="D674" s="29"/>
      <c r="E674" s="27" t="s">
        <v>58</v>
      </c>
      <c r="F674" s="28" t="s">
        <v>3</v>
      </c>
      <c r="G674" s="41">
        <v>0</v>
      </c>
      <c r="H674" s="29"/>
      <c r="I674" s="37">
        <f>G674*D666</f>
        <v>0</v>
      </c>
    </row>
    <row r="680" spans="1:10" x14ac:dyDescent="0.3">
      <c r="A680" s="7">
        <v>42</v>
      </c>
      <c r="B680" s="42" t="s">
        <v>54</v>
      </c>
      <c r="C680" s="43" t="s">
        <v>18</v>
      </c>
      <c r="D680" s="41"/>
      <c r="E680" s="36"/>
      <c r="F680" s="64"/>
      <c r="G680" s="64"/>
      <c r="H680" s="64"/>
      <c r="I680" s="64"/>
      <c r="J680" s="57"/>
    </row>
    <row r="681" spans="1:10" x14ac:dyDescent="0.3">
      <c r="B681" s="42" t="s">
        <v>37</v>
      </c>
      <c r="C681" s="43" t="s">
        <v>16</v>
      </c>
      <c r="D681" s="41"/>
      <c r="E681" s="36">
        <f>D681*D683/1000</f>
        <v>0</v>
      </c>
      <c r="F681" s="64"/>
      <c r="G681" s="64"/>
      <c r="H681" s="64"/>
      <c r="I681" s="64"/>
      <c r="J681" s="58"/>
    </row>
    <row r="682" spans="1:10" x14ac:dyDescent="0.3">
      <c r="B682" s="42" t="s">
        <v>38</v>
      </c>
      <c r="C682" s="43" t="s">
        <v>16</v>
      </c>
      <c r="D682" s="41"/>
      <c r="E682" s="36"/>
      <c r="F682" s="64"/>
      <c r="G682" s="64"/>
      <c r="H682" s="64"/>
      <c r="I682" s="64"/>
      <c r="J682" s="58"/>
    </row>
    <row r="683" spans="1:10" x14ac:dyDescent="0.3">
      <c r="B683" s="42" t="s">
        <v>22</v>
      </c>
      <c r="C683" s="43" t="s">
        <v>3</v>
      </c>
      <c r="D683" s="41"/>
      <c r="E683" s="36"/>
      <c r="F683" s="64"/>
      <c r="G683" s="64"/>
      <c r="H683" s="64"/>
      <c r="I683" s="64"/>
      <c r="J683" s="58"/>
    </row>
    <row r="684" spans="1:10" x14ac:dyDescent="0.3">
      <c r="B684" s="42" t="s">
        <v>17</v>
      </c>
      <c r="C684" s="43" t="s">
        <v>57</v>
      </c>
      <c r="D684" s="41"/>
      <c r="E684" s="36"/>
      <c r="F684" s="64"/>
      <c r="G684" s="64"/>
      <c r="H684" s="64"/>
      <c r="I684" s="64"/>
      <c r="J684" s="58"/>
    </row>
    <row r="685" spans="1:10" x14ac:dyDescent="0.3">
      <c r="B685" s="39" t="s">
        <v>39</v>
      </c>
      <c r="C685" s="40" t="s">
        <v>2</v>
      </c>
      <c r="D685" s="49">
        <f>(2*(D681+D682)*D683/1000)</f>
        <v>0</v>
      </c>
      <c r="E685" s="36"/>
      <c r="F685" s="64"/>
      <c r="G685" s="64"/>
      <c r="H685" s="64"/>
      <c r="I685" s="64"/>
      <c r="J685" s="58"/>
    </row>
    <row r="686" spans="1:10" x14ac:dyDescent="0.3">
      <c r="B686" s="27" t="s">
        <v>20</v>
      </c>
      <c r="C686" s="28" t="s">
        <v>16</v>
      </c>
      <c r="D686" s="29"/>
      <c r="E686" s="36"/>
      <c r="F686" s="60"/>
      <c r="G686" s="61" t="s">
        <v>63</v>
      </c>
      <c r="H686" s="62"/>
      <c r="I686" s="63"/>
      <c r="J686" s="59"/>
    </row>
    <row r="687" spans="1:10" x14ac:dyDescent="0.3">
      <c r="B687" s="27" t="s">
        <v>19</v>
      </c>
      <c r="C687" s="28"/>
      <c r="D687" s="29"/>
      <c r="E687" s="36"/>
      <c r="F687" s="35"/>
      <c r="G687" s="35"/>
      <c r="H687" s="35"/>
      <c r="I687" s="35"/>
    </row>
    <row r="688" spans="1:10" x14ac:dyDescent="0.3">
      <c r="B688" s="27" t="s">
        <v>51</v>
      </c>
      <c r="C688" s="28" t="s">
        <v>3</v>
      </c>
      <c r="D688" s="51"/>
      <c r="E688" s="36" t="s">
        <v>50</v>
      </c>
      <c r="F688" s="35"/>
      <c r="G688" s="35"/>
      <c r="H688" s="36" t="s">
        <v>46</v>
      </c>
      <c r="I688" s="38" t="s">
        <v>52</v>
      </c>
    </row>
    <row r="689" spans="1:10" x14ac:dyDescent="0.3">
      <c r="B689" s="27" t="s">
        <v>49</v>
      </c>
      <c r="C689" s="28"/>
      <c r="D689" s="29"/>
      <c r="E689" s="27" t="s">
        <v>21</v>
      </c>
      <c r="F689" s="28" t="s">
        <v>3</v>
      </c>
      <c r="G689" s="41">
        <v>0</v>
      </c>
      <c r="H689" s="29"/>
      <c r="I689" s="37">
        <f>G689*D683</f>
        <v>0</v>
      </c>
    </row>
    <row r="690" spans="1:10" x14ac:dyDescent="0.3">
      <c r="B690" s="27" t="s">
        <v>48</v>
      </c>
      <c r="C690" s="28"/>
      <c r="D690" s="29"/>
      <c r="E690" s="27" t="s">
        <v>53</v>
      </c>
      <c r="F690" s="28" t="s">
        <v>3</v>
      </c>
      <c r="G690" s="41">
        <v>0</v>
      </c>
      <c r="H690" s="29"/>
      <c r="I690" s="37">
        <f>(G690*2)*D683</f>
        <v>0</v>
      </c>
    </row>
    <row r="691" spans="1:10" x14ac:dyDescent="0.3">
      <c r="B691" s="27" t="s">
        <v>47</v>
      </c>
      <c r="C691" s="28"/>
      <c r="D691" s="29"/>
      <c r="E691" s="27" t="s">
        <v>58</v>
      </c>
      <c r="F691" s="28" t="s">
        <v>3</v>
      </c>
      <c r="G691" s="41">
        <v>0</v>
      </c>
      <c r="H691" s="29"/>
      <c r="I691" s="37">
        <f>G691*D683</f>
        <v>0</v>
      </c>
    </row>
    <row r="696" spans="1:10" x14ac:dyDescent="0.3">
      <c r="A696" s="7">
        <v>43</v>
      </c>
      <c r="B696" s="42" t="s">
        <v>54</v>
      </c>
      <c r="C696" s="43" t="s">
        <v>18</v>
      </c>
      <c r="D696" s="41"/>
      <c r="E696" s="36"/>
      <c r="F696" s="64"/>
      <c r="G696" s="64"/>
      <c r="H696" s="64"/>
      <c r="I696" s="64"/>
      <c r="J696" s="57"/>
    </row>
    <row r="697" spans="1:10" x14ac:dyDescent="0.3">
      <c r="B697" s="42" t="s">
        <v>37</v>
      </c>
      <c r="C697" s="43" t="s">
        <v>16</v>
      </c>
      <c r="D697" s="41"/>
      <c r="E697" s="36">
        <f>D697*D699/1000</f>
        <v>0</v>
      </c>
      <c r="F697" s="64"/>
      <c r="G697" s="64"/>
      <c r="H697" s="64"/>
      <c r="I697" s="64"/>
      <c r="J697" s="58"/>
    </row>
    <row r="698" spans="1:10" x14ac:dyDescent="0.3">
      <c r="B698" s="42" t="s">
        <v>38</v>
      </c>
      <c r="C698" s="43" t="s">
        <v>16</v>
      </c>
      <c r="D698" s="41"/>
      <c r="E698" s="36"/>
      <c r="F698" s="64"/>
      <c r="G698" s="64"/>
      <c r="H698" s="64"/>
      <c r="I698" s="64"/>
      <c r="J698" s="58"/>
    </row>
    <row r="699" spans="1:10" x14ac:dyDescent="0.3">
      <c r="B699" s="42" t="s">
        <v>22</v>
      </c>
      <c r="C699" s="43" t="s">
        <v>3</v>
      </c>
      <c r="D699" s="41"/>
      <c r="E699" s="36"/>
      <c r="F699" s="64"/>
      <c r="G699" s="64"/>
      <c r="H699" s="64"/>
      <c r="I699" s="64"/>
      <c r="J699" s="58"/>
    </row>
    <row r="700" spans="1:10" x14ac:dyDescent="0.3">
      <c r="B700" s="42" t="s">
        <v>17</v>
      </c>
      <c r="C700" s="43" t="s">
        <v>57</v>
      </c>
      <c r="D700" s="41"/>
      <c r="E700" s="36"/>
      <c r="F700" s="64"/>
      <c r="G700" s="64"/>
      <c r="H700" s="64"/>
      <c r="I700" s="64"/>
      <c r="J700" s="58"/>
    </row>
    <row r="701" spans="1:10" x14ac:dyDescent="0.3">
      <c r="B701" s="39" t="s">
        <v>39</v>
      </c>
      <c r="C701" s="40" t="s">
        <v>2</v>
      </c>
      <c r="D701" s="49">
        <f>(2*(D697+D698)*D699/1000)</f>
        <v>0</v>
      </c>
      <c r="E701" s="36"/>
      <c r="F701" s="64"/>
      <c r="G701" s="64"/>
      <c r="H701" s="64"/>
      <c r="I701" s="64"/>
      <c r="J701" s="58"/>
    </row>
    <row r="702" spans="1:10" x14ac:dyDescent="0.3">
      <c r="B702" s="27" t="s">
        <v>20</v>
      </c>
      <c r="C702" s="28" t="s">
        <v>16</v>
      </c>
      <c r="D702" s="29"/>
      <c r="E702" s="36"/>
      <c r="F702" s="60"/>
      <c r="G702" s="61" t="s">
        <v>63</v>
      </c>
      <c r="H702" s="62"/>
      <c r="I702" s="63"/>
      <c r="J702" s="59"/>
    </row>
    <row r="703" spans="1:10" x14ac:dyDescent="0.3">
      <c r="B703" s="27" t="s">
        <v>19</v>
      </c>
      <c r="C703" s="28"/>
      <c r="D703" s="29"/>
      <c r="E703" s="36"/>
      <c r="F703" s="35"/>
      <c r="G703" s="35"/>
      <c r="H703" s="35"/>
      <c r="I703" s="35"/>
    </row>
    <row r="704" spans="1:10" x14ac:dyDescent="0.3">
      <c r="B704" s="27" t="s">
        <v>51</v>
      </c>
      <c r="C704" s="28" t="s">
        <v>3</v>
      </c>
      <c r="D704" s="51"/>
      <c r="E704" s="36" t="s">
        <v>50</v>
      </c>
      <c r="F704" s="35"/>
      <c r="G704" s="35"/>
      <c r="H704" s="36" t="s">
        <v>46</v>
      </c>
      <c r="I704" s="38" t="s">
        <v>52</v>
      </c>
    </row>
    <row r="705" spans="1:10" x14ac:dyDescent="0.3">
      <c r="B705" s="27" t="s">
        <v>49</v>
      </c>
      <c r="C705" s="28"/>
      <c r="D705" s="29"/>
      <c r="E705" s="27" t="s">
        <v>21</v>
      </c>
      <c r="F705" s="28" t="s">
        <v>3</v>
      </c>
      <c r="G705" s="41">
        <v>0</v>
      </c>
      <c r="H705" s="29"/>
      <c r="I705" s="37">
        <f>G705*D699</f>
        <v>0</v>
      </c>
    </row>
    <row r="706" spans="1:10" x14ac:dyDescent="0.3">
      <c r="B706" s="27" t="s">
        <v>48</v>
      </c>
      <c r="C706" s="28"/>
      <c r="D706" s="29"/>
      <c r="E706" s="27" t="s">
        <v>53</v>
      </c>
      <c r="F706" s="28" t="s">
        <v>3</v>
      </c>
      <c r="G706" s="41">
        <v>0</v>
      </c>
      <c r="H706" s="29"/>
      <c r="I706" s="37">
        <f>(G706*2)*D699</f>
        <v>0</v>
      </c>
    </row>
    <row r="707" spans="1:10" x14ac:dyDescent="0.3">
      <c r="B707" s="27" t="s">
        <v>47</v>
      </c>
      <c r="C707" s="28"/>
      <c r="D707" s="29"/>
      <c r="E707" s="27" t="s">
        <v>58</v>
      </c>
      <c r="F707" s="28" t="s">
        <v>3</v>
      </c>
      <c r="G707" s="41">
        <v>0</v>
      </c>
      <c r="H707" s="29"/>
      <c r="I707" s="37">
        <f>G707*D699</f>
        <v>0</v>
      </c>
    </row>
    <row r="713" spans="1:10" x14ac:dyDescent="0.3">
      <c r="A713" s="7">
        <v>44</v>
      </c>
      <c r="B713" s="42" t="s">
        <v>54</v>
      </c>
      <c r="C713" s="43" t="s">
        <v>18</v>
      </c>
      <c r="D713" s="41"/>
      <c r="E713" s="36"/>
      <c r="F713" s="64"/>
      <c r="G713" s="64"/>
      <c r="H713" s="64"/>
      <c r="I713" s="64"/>
      <c r="J713" s="57"/>
    </row>
    <row r="714" spans="1:10" x14ac:dyDescent="0.3">
      <c r="B714" s="42" t="s">
        <v>37</v>
      </c>
      <c r="C714" s="43" t="s">
        <v>16</v>
      </c>
      <c r="D714" s="41"/>
      <c r="E714" s="36">
        <f>D714*D716/1000</f>
        <v>0</v>
      </c>
      <c r="F714" s="64"/>
      <c r="G714" s="64"/>
      <c r="H714" s="64"/>
      <c r="I714" s="64"/>
      <c r="J714" s="58"/>
    </row>
    <row r="715" spans="1:10" x14ac:dyDescent="0.3">
      <c r="B715" s="42" t="s">
        <v>38</v>
      </c>
      <c r="C715" s="43" t="s">
        <v>16</v>
      </c>
      <c r="D715" s="41"/>
      <c r="E715" s="36"/>
      <c r="F715" s="64"/>
      <c r="G715" s="64"/>
      <c r="H715" s="64"/>
      <c r="I715" s="64"/>
      <c r="J715" s="58"/>
    </row>
    <row r="716" spans="1:10" x14ac:dyDescent="0.3">
      <c r="B716" s="42" t="s">
        <v>22</v>
      </c>
      <c r="C716" s="43" t="s">
        <v>3</v>
      </c>
      <c r="D716" s="41"/>
      <c r="E716" s="36"/>
      <c r="F716" s="64"/>
      <c r="G716" s="64"/>
      <c r="H716" s="64"/>
      <c r="I716" s="64"/>
      <c r="J716" s="58"/>
    </row>
    <row r="717" spans="1:10" x14ac:dyDescent="0.3">
      <c r="B717" s="42" t="s">
        <v>17</v>
      </c>
      <c r="C717" s="43" t="s">
        <v>57</v>
      </c>
      <c r="D717" s="41"/>
      <c r="E717" s="36"/>
      <c r="F717" s="64"/>
      <c r="G717" s="64"/>
      <c r="H717" s="64"/>
      <c r="I717" s="64"/>
      <c r="J717" s="58"/>
    </row>
    <row r="718" spans="1:10" x14ac:dyDescent="0.3">
      <c r="B718" s="39" t="s">
        <v>39</v>
      </c>
      <c r="C718" s="40" t="s">
        <v>2</v>
      </c>
      <c r="D718" s="49">
        <f>(2*(D714+D715)*D716/1000)</f>
        <v>0</v>
      </c>
      <c r="E718" s="36"/>
      <c r="F718" s="64"/>
      <c r="G718" s="64"/>
      <c r="H718" s="64"/>
      <c r="I718" s="64"/>
      <c r="J718" s="58"/>
    </row>
    <row r="719" spans="1:10" x14ac:dyDescent="0.3">
      <c r="B719" s="27" t="s">
        <v>20</v>
      </c>
      <c r="C719" s="28" t="s">
        <v>16</v>
      </c>
      <c r="D719" s="29"/>
      <c r="E719" s="36"/>
      <c r="F719" s="60"/>
      <c r="G719" s="61" t="s">
        <v>63</v>
      </c>
      <c r="H719" s="62"/>
      <c r="I719" s="63"/>
      <c r="J719" s="59"/>
    </row>
    <row r="720" spans="1:10" x14ac:dyDescent="0.3">
      <c r="B720" s="27" t="s">
        <v>19</v>
      </c>
      <c r="C720" s="28"/>
      <c r="D720" s="29"/>
      <c r="E720" s="36"/>
      <c r="F720" s="35"/>
      <c r="G720" s="35"/>
      <c r="H720" s="35"/>
      <c r="I720" s="35"/>
    </row>
    <row r="721" spans="1:10" x14ac:dyDescent="0.3">
      <c r="B721" s="27" t="s">
        <v>51</v>
      </c>
      <c r="C721" s="28" t="s">
        <v>3</v>
      </c>
      <c r="D721" s="51"/>
      <c r="E721" s="36" t="s">
        <v>50</v>
      </c>
      <c r="F721" s="35"/>
      <c r="G721" s="35"/>
      <c r="H721" s="36" t="s">
        <v>46</v>
      </c>
      <c r="I721" s="38" t="s">
        <v>52</v>
      </c>
    </row>
    <row r="722" spans="1:10" x14ac:dyDescent="0.3">
      <c r="B722" s="27" t="s">
        <v>49</v>
      </c>
      <c r="C722" s="28"/>
      <c r="D722" s="29"/>
      <c r="E722" s="27" t="s">
        <v>21</v>
      </c>
      <c r="F722" s="28" t="s">
        <v>3</v>
      </c>
      <c r="G722" s="41">
        <v>0</v>
      </c>
      <c r="H722" s="29"/>
      <c r="I722" s="37">
        <f>G722*D716</f>
        <v>0</v>
      </c>
    </row>
    <row r="723" spans="1:10" x14ac:dyDescent="0.3">
      <c r="B723" s="27" t="s">
        <v>48</v>
      </c>
      <c r="C723" s="28"/>
      <c r="D723" s="29"/>
      <c r="E723" s="27" t="s">
        <v>53</v>
      </c>
      <c r="F723" s="28" t="s">
        <v>3</v>
      </c>
      <c r="G723" s="41">
        <v>0</v>
      </c>
      <c r="H723" s="29"/>
      <c r="I723" s="37">
        <f>(G723*2)*D716</f>
        <v>0</v>
      </c>
    </row>
    <row r="724" spans="1:10" x14ac:dyDescent="0.3">
      <c r="B724" s="27" t="s">
        <v>47</v>
      </c>
      <c r="C724" s="28"/>
      <c r="D724" s="29"/>
      <c r="E724" s="27" t="s">
        <v>58</v>
      </c>
      <c r="F724" s="28" t="s">
        <v>3</v>
      </c>
      <c r="G724" s="41">
        <v>0</v>
      </c>
      <c r="H724" s="29"/>
      <c r="I724" s="37">
        <f>G724*D716</f>
        <v>0</v>
      </c>
    </row>
    <row r="729" spans="1:10" x14ac:dyDescent="0.3">
      <c r="A729" s="7">
        <v>45</v>
      </c>
      <c r="B729" s="42" t="s">
        <v>54</v>
      </c>
      <c r="C729" s="43" t="s">
        <v>18</v>
      </c>
      <c r="D729" s="41"/>
      <c r="E729" s="36"/>
      <c r="F729" s="64"/>
      <c r="G729" s="64"/>
      <c r="H729" s="64"/>
      <c r="I729" s="64"/>
      <c r="J729" s="57"/>
    </row>
    <row r="730" spans="1:10" x14ac:dyDescent="0.3">
      <c r="B730" s="42" t="s">
        <v>37</v>
      </c>
      <c r="C730" s="43" t="s">
        <v>16</v>
      </c>
      <c r="D730" s="41"/>
      <c r="E730" s="36">
        <f>D730*D732/1000</f>
        <v>0</v>
      </c>
      <c r="F730" s="64"/>
      <c r="G730" s="64"/>
      <c r="H730" s="64"/>
      <c r="I730" s="64"/>
      <c r="J730" s="58"/>
    </row>
    <row r="731" spans="1:10" x14ac:dyDescent="0.3">
      <c r="B731" s="42" t="s">
        <v>38</v>
      </c>
      <c r="C731" s="43" t="s">
        <v>16</v>
      </c>
      <c r="D731" s="41"/>
      <c r="E731" s="36"/>
      <c r="F731" s="64"/>
      <c r="G731" s="64"/>
      <c r="H731" s="64"/>
      <c r="I731" s="64"/>
      <c r="J731" s="58"/>
    </row>
    <row r="732" spans="1:10" x14ac:dyDescent="0.3">
      <c r="B732" s="42" t="s">
        <v>22</v>
      </c>
      <c r="C732" s="43" t="s">
        <v>3</v>
      </c>
      <c r="D732" s="41"/>
      <c r="E732" s="36"/>
      <c r="F732" s="64"/>
      <c r="G732" s="64"/>
      <c r="H732" s="64"/>
      <c r="I732" s="64"/>
      <c r="J732" s="58"/>
    </row>
    <row r="733" spans="1:10" x14ac:dyDescent="0.3">
      <c r="B733" s="42" t="s">
        <v>17</v>
      </c>
      <c r="C733" s="43" t="s">
        <v>57</v>
      </c>
      <c r="D733" s="41"/>
      <c r="E733" s="36"/>
      <c r="F733" s="64"/>
      <c r="G733" s="64"/>
      <c r="H733" s="64"/>
      <c r="I733" s="64"/>
      <c r="J733" s="58"/>
    </row>
    <row r="734" spans="1:10" x14ac:dyDescent="0.3">
      <c r="B734" s="39" t="s">
        <v>39</v>
      </c>
      <c r="C734" s="40" t="s">
        <v>2</v>
      </c>
      <c r="D734" s="49">
        <f>(2*(D730+D731)*D732/1000)</f>
        <v>0</v>
      </c>
      <c r="E734" s="36"/>
      <c r="F734" s="64"/>
      <c r="G734" s="64"/>
      <c r="H734" s="64"/>
      <c r="I734" s="64"/>
      <c r="J734" s="58"/>
    </row>
    <row r="735" spans="1:10" x14ac:dyDescent="0.3">
      <c r="B735" s="27" t="s">
        <v>20</v>
      </c>
      <c r="C735" s="28" t="s">
        <v>16</v>
      </c>
      <c r="D735" s="29"/>
      <c r="E735" s="36"/>
      <c r="F735" s="60"/>
      <c r="G735" s="61" t="s">
        <v>63</v>
      </c>
      <c r="H735" s="62"/>
      <c r="I735" s="63"/>
      <c r="J735" s="59"/>
    </row>
    <row r="736" spans="1:10" x14ac:dyDescent="0.3">
      <c r="B736" s="27" t="s">
        <v>19</v>
      </c>
      <c r="C736" s="28"/>
      <c r="D736" s="29"/>
      <c r="E736" s="36"/>
      <c r="F736" s="35"/>
      <c r="G736" s="35"/>
      <c r="H736" s="35"/>
      <c r="I736" s="35"/>
    </row>
    <row r="737" spans="1:10" x14ac:dyDescent="0.3">
      <c r="B737" s="27" t="s">
        <v>51</v>
      </c>
      <c r="C737" s="28" t="s">
        <v>3</v>
      </c>
      <c r="D737" s="51"/>
      <c r="E737" s="36" t="s">
        <v>50</v>
      </c>
      <c r="F737" s="35"/>
      <c r="G737" s="35"/>
      <c r="H737" s="36" t="s">
        <v>46</v>
      </c>
      <c r="I737" s="38" t="s">
        <v>52</v>
      </c>
    </row>
    <row r="738" spans="1:10" x14ac:dyDescent="0.3">
      <c r="B738" s="27" t="s">
        <v>49</v>
      </c>
      <c r="C738" s="28"/>
      <c r="D738" s="29"/>
      <c r="E738" s="27" t="s">
        <v>21</v>
      </c>
      <c r="F738" s="28" t="s">
        <v>3</v>
      </c>
      <c r="G738" s="41">
        <v>0</v>
      </c>
      <c r="H738" s="29"/>
      <c r="I738" s="37">
        <f>G738*D732</f>
        <v>0</v>
      </c>
    </row>
    <row r="739" spans="1:10" x14ac:dyDescent="0.3">
      <c r="B739" s="27" t="s">
        <v>48</v>
      </c>
      <c r="C739" s="28"/>
      <c r="D739" s="29"/>
      <c r="E739" s="27" t="s">
        <v>53</v>
      </c>
      <c r="F739" s="28" t="s">
        <v>3</v>
      </c>
      <c r="G739" s="41">
        <v>0</v>
      </c>
      <c r="H739" s="29"/>
      <c r="I739" s="37">
        <f>(G739*2)*D732</f>
        <v>0</v>
      </c>
    </row>
    <row r="740" spans="1:10" x14ac:dyDescent="0.3">
      <c r="B740" s="27" t="s">
        <v>47</v>
      </c>
      <c r="C740" s="28"/>
      <c r="D740" s="29"/>
      <c r="E740" s="27" t="s">
        <v>58</v>
      </c>
      <c r="F740" s="28" t="s">
        <v>3</v>
      </c>
      <c r="G740" s="41">
        <v>0</v>
      </c>
      <c r="H740" s="29"/>
      <c r="I740" s="37">
        <f>G740*D732</f>
        <v>0</v>
      </c>
    </row>
    <row r="746" spans="1:10" x14ac:dyDescent="0.3">
      <c r="A746" s="7">
        <v>46</v>
      </c>
      <c r="B746" s="42" t="s">
        <v>54</v>
      </c>
      <c r="C746" s="43" t="s">
        <v>18</v>
      </c>
      <c r="D746" s="41"/>
      <c r="E746" s="36"/>
      <c r="F746" s="64"/>
      <c r="G746" s="64"/>
      <c r="H746" s="64"/>
      <c r="I746" s="64"/>
      <c r="J746" s="57"/>
    </row>
    <row r="747" spans="1:10" x14ac:dyDescent="0.3">
      <c r="B747" s="42" t="s">
        <v>37</v>
      </c>
      <c r="C747" s="43" t="s">
        <v>16</v>
      </c>
      <c r="D747" s="41"/>
      <c r="E747" s="36">
        <f>D747*D749/1000</f>
        <v>0</v>
      </c>
      <c r="F747" s="64"/>
      <c r="G747" s="64"/>
      <c r="H747" s="64"/>
      <c r="I747" s="64"/>
      <c r="J747" s="58"/>
    </row>
    <row r="748" spans="1:10" x14ac:dyDescent="0.3">
      <c r="B748" s="42" t="s">
        <v>38</v>
      </c>
      <c r="C748" s="43" t="s">
        <v>16</v>
      </c>
      <c r="D748" s="41"/>
      <c r="E748" s="36"/>
      <c r="F748" s="64"/>
      <c r="G748" s="64"/>
      <c r="H748" s="64"/>
      <c r="I748" s="64"/>
      <c r="J748" s="58"/>
    </row>
    <row r="749" spans="1:10" x14ac:dyDescent="0.3">
      <c r="B749" s="42" t="s">
        <v>22</v>
      </c>
      <c r="C749" s="43" t="s">
        <v>3</v>
      </c>
      <c r="D749" s="41"/>
      <c r="E749" s="36"/>
      <c r="F749" s="64"/>
      <c r="G749" s="64"/>
      <c r="H749" s="64"/>
      <c r="I749" s="64"/>
      <c r="J749" s="58"/>
    </row>
    <row r="750" spans="1:10" x14ac:dyDescent="0.3">
      <c r="B750" s="42" t="s">
        <v>17</v>
      </c>
      <c r="C750" s="43" t="s">
        <v>57</v>
      </c>
      <c r="D750" s="41"/>
      <c r="E750" s="36"/>
      <c r="F750" s="64"/>
      <c r="G750" s="64"/>
      <c r="H750" s="64"/>
      <c r="I750" s="64"/>
      <c r="J750" s="58"/>
    </row>
    <row r="751" spans="1:10" x14ac:dyDescent="0.3">
      <c r="B751" s="39" t="s">
        <v>39</v>
      </c>
      <c r="C751" s="40" t="s">
        <v>2</v>
      </c>
      <c r="D751" s="49">
        <f>(2*(D747+D748)*D749/1000)</f>
        <v>0</v>
      </c>
      <c r="E751" s="36"/>
      <c r="F751" s="64"/>
      <c r="G751" s="64"/>
      <c r="H751" s="64"/>
      <c r="I751" s="64"/>
      <c r="J751" s="58"/>
    </row>
    <row r="752" spans="1:10" x14ac:dyDescent="0.3">
      <c r="B752" s="27" t="s">
        <v>20</v>
      </c>
      <c r="C752" s="28" t="s">
        <v>16</v>
      </c>
      <c r="D752" s="29"/>
      <c r="E752" s="36"/>
      <c r="F752" s="60"/>
      <c r="G752" s="61" t="s">
        <v>63</v>
      </c>
      <c r="H752" s="62"/>
      <c r="I752" s="63"/>
      <c r="J752" s="59"/>
    </row>
    <row r="753" spans="1:10" x14ac:dyDescent="0.3">
      <c r="B753" s="27" t="s">
        <v>19</v>
      </c>
      <c r="C753" s="28"/>
      <c r="D753" s="29"/>
      <c r="E753" s="36"/>
      <c r="F753" s="35"/>
      <c r="G753" s="35"/>
      <c r="H753" s="35"/>
      <c r="I753" s="35"/>
    </row>
    <row r="754" spans="1:10" x14ac:dyDescent="0.3">
      <c r="B754" s="27" t="s">
        <v>51</v>
      </c>
      <c r="C754" s="28" t="s">
        <v>3</v>
      </c>
      <c r="D754" s="51"/>
      <c r="E754" s="36" t="s">
        <v>50</v>
      </c>
      <c r="F754" s="35"/>
      <c r="G754" s="35"/>
      <c r="H754" s="36" t="s">
        <v>46</v>
      </c>
      <c r="I754" s="38" t="s">
        <v>52</v>
      </c>
    </row>
    <row r="755" spans="1:10" x14ac:dyDescent="0.3">
      <c r="B755" s="27" t="s">
        <v>49</v>
      </c>
      <c r="C755" s="28"/>
      <c r="D755" s="29"/>
      <c r="E755" s="27" t="s">
        <v>21</v>
      </c>
      <c r="F755" s="28" t="s">
        <v>3</v>
      </c>
      <c r="G755" s="41">
        <v>0</v>
      </c>
      <c r="H755" s="29"/>
      <c r="I755" s="37">
        <f>G755*D749</f>
        <v>0</v>
      </c>
    </row>
    <row r="756" spans="1:10" x14ac:dyDescent="0.3">
      <c r="B756" s="27" t="s">
        <v>48</v>
      </c>
      <c r="C756" s="28"/>
      <c r="D756" s="29"/>
      <c r="E756" s="27" t="s">
        <v>53</v>
      </c>
      <c r="F756" s="28" t="s">
        <v>3</v>
      </c>
      <c r="G756" s="41">
        <v>0</v>
      </c>
      <c r="H756" s="29"/>
      <c r="I756" s="37">
        <f>(G756*2)*D749</f>
        <v>0</v>
      </c>
    </row>
    <row r="757" spans="1:10" x14ac:dyDescent="0.3">
      <c r="B757" s="27" t="s">
        <v>47</v>
      </c>
      <c r="C757" s="28"/>
      <c r="D757" s="29"/>
      <c r="E757" s="27" t="s">
        <v>58</v>
      </c>
      <c r="F757" s="28" t="s">
        <v>3</v>
      </c>
      <c r="G757" s="41">
        <v>0</v>
      </c>
      <c r="H757" s="29"/>
      <c r="I757" s="37">
        <f>G757*D749</f>
        <v>0</v>
      </c>
    </row>
    <row r="762" spans="1:10" x14ac:dyDescent="0.3">
      <c r="A762" s="7">
        <v>47</v>
      </c>
      <c r="B762" s="42" t="s">
        <v>54</v>
      </c>
      <c r="C762" s="43" t="s">
        <v>18</v>
      </c>
      <c r="D762" s="41"/>
      <c r="E762" s="36"/>
      <c r="F762" s="64"/>
      <c r="G762" s="64"/>
      <c r="H762" s="64"/>
      <c r="I762" s="64"/>
      <c r="J762" s="57"/>
    </row>
    <row r="763" spans="1:10" x14ac:dyDescent="0.3">
      <c r="B763" s="42" t="s">
        <v>37</v>
      </c>
      <c r="C763" s="43" t="s">
        <v>16</v>
      </c>
      <c r="D763" s="41"/>
      <c r="E763" s="36">
        <f>D763*D765/1000</f>
        <v>0</v>
      </c>
      <c r="F763" s="64"/>
      <c r="G763" s="64"/>
      <c r="H763" s="64"/>
      <c r="I763" s="64"/>
      <c r="J763" s="58"/>
    </row>
    <row r="764" spans="1:10" x14ac:dyDescent="0.3">
      <c r="B764" s="42" t="s">
        <v>38</v>
      </c>
      <c r="C764" s="43" t="s">
        <v>16</v>
      </c>
      <c r="D764" s="41"/>
      <c r="E764" s="36"/>
      <c r="F764" s="64"/>
      <c r="G764" s="64"/>
      <c r="H764" s="64"/>
      <c r="I764" s="64"/>
      <c r="J764" s="58"/>
    </row>
    <row r="765" spans="1:10" x14ac:dyDescent="0.3">
      <c r="B765" s="42" t="s">
        <v>22</v>
      </c>
      <c r="C765" s="43" t="s">
        <v>3</v>
      </c>
      <c r="D765" s="41"/>
      <c r="E765" s="36"/>
      <c r="F765" s="64"/>
      <c r="G765" s="64"/>
      <c r="H765" s="64"/>
      <c r="I765" s="64"/>
      <c r="J765" s="58"/>
    </row>
    <row r="766" spans="1:10" x14ac:dyDescent="0.3">
      <c r="B766" s="42" t="s">
        <v>17</v>
      </c>
      <c r="C766" s="43" t="s">
        <v>57</v>
      </c>
      <c r="D766" s="41"/>
      <c r="E766" s="36"/>
      <c r="F766" s="64"/>
      <c r="G766" s="64"/>
      <c r="H766" s="64"/>
      <c r="I766" s="64"/>
      <c r="J766" s="58"/>
    </row>
    <row r="767" spans="1:10" x14ac:dyDescent="0.3">
      <c r="B767" s="39" t="s">
        <v>39</v>
      </c>
      <c r="C767" s="40" t="s">
        <v>2</v>
      </c>
      <c r="D767" s="49">
        <f>(2*(D763+D764)*D765/1000)</f>
        <v>0</v>
      </c>
      <c r="E767" s="36"/>
      <c r="F767" s="64"/>
      <c r="G767" s="64"/>
      <c r="H767" s="64"/>
      <c r="I767" s="64"/>
      <c r="J767" s="58"/>
    </row>
    <row r="768" spans="1:10" x14ac:dyDescent="0.3">
      <c r="B768" s="27" t="s">
        <v>20</v>
      </c>
      <c r="C768" s="28" t="s">
        <v>16</v>
      </c>
      <c r="D768" s="29"/>
      <c r="E768" s="36"/>
      <c r="F768" s="60"/>
      <c r="G768" s="61" t="s">
        <v>63</v>
      </c>
      <c r="H768" s="62"/>
      <c r="I768" s="63"/>
      <c r="J768" s="59"/>
    </row>
    <row r="769" spans="1:10" x14ac:dyDescent="0.3">
      <c r="B769" s="27" t="s">
        <v>19</v>
      </c>
      <c r="C769" s="28"/>
      <c r="D769" s="29"/>
      <c r="E769" s="36"/>
      <c r="F769" s="35"/>
      <c r="G769" s="35"/>
      <c r="H769" s="35"/>
      <c r="I769" s="35"/>
    </row>
    <row r="770" spans="1:10" x14ac:dyDescent="0.3">
      <c r="B770" s="27" t="s">
        <v>51</v>
      </c>
      <c r="C770" s="28" t="s">
        <v>3</v>
      </c>
      <c r="D770" s="51"/>
      <c r="E770" s="36" t="s">
        <v>50</v>
      </c>
      <c r="F770" s="35"/>
      <c r="G770" s="35"/>
      <c r="H770" s="36" t="s">
        <v>46</v>
      </c>
      <c r="I770" s="38" t="s">
        <v>52</v>
      </c>
    </row>
    <row r="771" spans="1:10" x14ac:dyDescent="0.3">
      <c r="B771" s="27" t="s">
        <v>49</v>
      </c>
      <c r="C771" s="28"/>
      <c r="D771" s="29"/>
      <c r="E771" s="27" t="s">
        <v>21</v>
      </c>
      <c r="F771" s="28" t="s">
        <v>3</v>
      </c>
      <c r="G771" s="41">
        <v>0</v>
      </c>
      <c r="H771" s="29"/>
      <c r="I771" s="37">
        <f>G771*D765</f>
        <v>0</v>
      </c>
    </row>
    <row r="772" spans="1:10" x14ac:dyDescent="0.3">
      <c r="B772" s="27" t="s">
        <v>48</v>
      </c>
      <c r="C772" s="28"/>
      <c r="D772" s="29"/>
      <c r="E772" s="27" t="s">
        <v>53</v>
      </c>
      <c r="F772" s="28" t="s">
        <v>3</v>
      </c>
      <c r="G772" s="41">
        <v>0</v>
      </c>
      <c r="H772" s="29"/>
      <c r="I772" s="37">
        <f>(G772*2)*D765</f>
        <v>0</v>
      </c>
    </row>
    <row r="773" spans="1:10" x14ac:dyDescent="0.3">
      <c r="B773" s="27" t="s">
        <v>47</v>
      </c>
      <c r="C773" s="28"/>
      <c r="D773" s="29"/>
      <c r="E773" s="27" t="s">
        <v>58</v>
      </c>
      <c r="F773" s="28" t="s">
        <v>3</v>
      </c>
      <c r="G773" s="41">
        <v>0</v>
      </c>
      <c r="H773" s="29"/>
      <c r="I773" s="37">
        <f>G773*D765</f>
        <v>0</v>
      </c>
    </row>
    <row r="779" spans="1:10" x14ac:dyDescent="0.3">
      <c r="A779" s="7">
        <v>48</v>
      </c>
      <c r="B779" s="42" t="s">
        <v>54</v>
      </c>
      <c r="C779" s="43" t="s">
        <v>18</v>
      </c>
      <c r="D779" s="41"/>
      <c r="E779" s="36"/>
      <c r="F779" s="64"/>
      <c r="G779" s="64"/>
      <c r="H779" s="64"/>
      <c r="I779" s="64"/>
      <c r="J779" s="57"/>
    </row>
    <row r="780" spans="1:10" x14ac:dyDescent="0.3">
      <c r="B780" s="42" t="s">
        <v>37</v>
      </c>
      <c r="C780" s="43" t="s">
        <v>16</v>
      </c>
      <c r="D780" s="41"/>
      <c r="E780" s="36">
        <f>D780*D782/1000</f>
        <v>0</v>
      </c>
      <c r="F780" s="64"/>
      <c r="G780" s="64"/>
      <c r="H780" s="64"/>
      <c r="I780" s="64"/>
      <c r="J780" s="58"/>
    </row>
    <row r="781" spans="1:10" x14ac:dyDescent="0.3">
      <c r="B781" s="42" t="s">
        <v>38</v>
      </c>
      <c r="C781" s="43" t="s">
        <v>16</v>
      </c>
      <c r="D781" s="41"/>
      <c r="E781" s="36"/>
      <c r="F781" s="64"/>
      <c r="G781" s="64"/>
      <c r="H781" s="64"/>
      <c r="I781" s="64"/>
      <c r="J781" s="58"/>
    </row>
    <row r="782" spans="1:10" x14ac:dyDescent="0.3">
      <c r="B782" s="42" t="s">
        <v>22</v>
      </c>
      <c r="C782" s="43" t="s">
        <v>3</v>
      </c>
      <c r="D782" s="41"/>
      <c r="E782" s="36"/>
      <c r="F782" s="64"/>
      <c r="G782" s="64"/>
      <c r="H782" s="64"/>
      <c r="I782" s="64"/>
      <c r="J782" s="58"/>
    </row>
    <row r="783" spans="1:10" x14ac:dyDescent="0.3">
      <c r="B783" s="42" t="s">
        <v>17</v>
      </c>
      <c r="C783" s="43" t="s">
        <v>57</v>
      </c>
      <c r="D783" s="41"/>
      <c r="E783" s="36"/>
      <c r="F783" s="64"/>
      <c r="G783" s="64"/>
      <c r="H783" s="64"/>
      <c r="I783" s="64"/>
      <c r="J783" s="58"/>
    </row>
    <row r="784" spans="1:10" x14ac:dyDescent="0.3">
      <c r="B784" s="39" t="s">
        <v>39</v>
      </c>
      <c r="C784" s="40" t="s">
        <v>2</v>
      </c>
      <c r="D784" s="49">
        <f>(2*(D780+D781)*D782/1000)</f>
        <v>0</v>
      </c>
      <c r="E784" s="36"/>
      <c r="F784" s="64"/>
      <c r="G784" s="64"/>
      <c r="H784" s="64"/>
      <c r="I784" s="64"/>
      <c r="J784" s="58"/>
    </row>
    <row r="785" spans="1:10" x14ac:dyDescent="0.3">
      <c r="B785" s="27" t="s">
        <v>20</v>
      </c>
      <c r="C785" s="28" t="s">
        <v>16</v>
      </c>
      <c r="D785" s="29"/>
      <c r="E785" s="36"/>
      <c r="F785" s="60"/>
      <c r="G785" s="61" t="s">
        <v>63</v>
      </c>
      <c r="H785" s="62"/>
      <c r="I785" s="63"/>
      <c r="J785" s="59"/>
    </row>
    <row r="786" spans="1:10" x14ac:dyDescent="0.3">
      <c r="B786" s="27" t="s">
        <v>19</v>
      </c>
      <c r="C786" s="28"/>
      <c r="D786" s="29"/>
      <c r="E786" s="36"/>
      <c r="F786" s="35"/>
      <c r="G786" s="35"/>
      <c r="H786" s="35"/>
      <c r="I786" s="35"/>
    </row>
    <row r="787" spans="1:10" x14ac:dyDescent="0.3">
      <c r="B787" s="27" t="s">
        <v>51</v>
      </c>
      <c r="C787" s="28" t="s">
        <v>3</v>
      </c>
      <c r="D787" s="51"/>
      <c r="E787" s="36" t="s">
        <v>50</v>
      </c>
      <c r="F787" s="35"/>
      <c r="G787" s="35"/>
      <c r="H787" s="36" t="s">
        <v>46</v>
      </c>
      <c r="I787" s="38" t="s">
        <v>52</v>
      </c>
    </row>
    <row r="788" spans="1:10" x14ac:dyDescent="0.3">
      <c r="B788" s="27" t="s">
        <v>49</v>
      </c>
      <c r="C788" s="28"/>
      <c r="D788" s="29"/>
      <c r="E788" s="27" t="s">
        <v>21</v>
      </c>
      <c r="F788" s="28" t="s">
        <v>3</v>
      </c>
      <c r="G788" s="41">
        <v>0</v>
      </c>
      <c r="H788" s="29"/>
      <c r="I788" s="37">
        <f>G788*D782</f>
        <v>0</v>
      </c>
    </row>
    <row r="789" spans="1:10" x14ac:dyDescent="0.3">
      <c r="B789" s="27" t="s">
        <v>48</v>
      </c>
      <c r="C789" s="28"/>
      <c r="D789" s="29"/>
      <c r="E789" s="27" t="s">
        <v>53</v>
      </c>
      <c r="F789" s="28" t="s">
        <v>3</v>
      </c>
      <c r="G789" s="41">
        <v>0</v>
      </c>
      <c r="H789" s="29"/>
      <c r="I789" s="37">
        <f>(G789*2)*D782</f>
        <v>0</v>
      </c>
    </row>
    <row r="790" spans="1:10" x14ac:dyDescent="0.3">
      <c r="B790" s="27" t="s">
        <v>47</v>
      </c>
      <c r="C790" s="28"/>
      <c r="D790" s="29"/>
      <c r="E790" s="27" t="s">
        <v>58</v>
      </c>
      <c r="F790" s="28" t="s">
        <v>3</v>
      </c>
      <c r="G790" s="41">
        <v>0</v>
      </c>
      <c r="H790" s="29"/>
      <c r="I790" s="37">
        <f>G790*D782</f>
        <v>0</v>
      </c>
    </row>
    <row r="795" spans="1:10" x14ac:dyDescent="0.3">
      <c r="A795" s="7">
        <v>49</v>
      </c>
      <c r="B795" s="42" t="s">
        <v>54</v>
      </c>
      <c r="C795" s="43" t="s">
        <v>18</v>
      </c>
      <c r="D795" s="41"/>
      <c r="E795" s="36"/>
      <c r="F795" s="64"/>
      <c r="G795" s="64"/>
      <c r="H795" s="64"/>
      <c r="I795" s="64"/>
      <c r="J795" s="57"/>
    </row>
    <row r="796" spans="1:10" x14ac:dyDescent="0.3">
      <c r="B796" s="42" t="s">
        <v>37</v>
      </c>
      <c r="C796" s="43" t="s">
        <v>16</v>
      </c>
      <c r="D796" s="41"/>
      <c r="E796" s="36">
        <f>D796*D798/1000</f>
        <v>0</v>
      </c>
      <c r="F796" s="64"/>
      <c r="G796" s="64"/>
      <c r="H796" s="64"/>
      <c r="I796" s="64"/>
      <c r="J796" s="58"/>
    </row>
    <row r="797" spans="1:10" x14ac:dyDescent="0.3">
      <c r="B797" s="42" t="s">
        <v>38</v>
      </c>
      <c r="C797" s="43" t="s">
        <v>16</v>
      </c>
      <c r="D797" s="41"/>
      <c r="E797" s="36"/>
      <c r="F797" s="64"/>
      <c r="G797" s="64"/>
      <c r="H797" s="64"/>
      <c r="I797" s="64"/>
      <c r="J797" s="58"/>
    </row>
    <row r="798" spans="1:10" x14ac:dyDescent="0.3">
      <c r="B798" s="42" t="s">
        <v>22</v>
      </c>
      <c r="C798" s="43" t="s">
        <v>3</v>
      </c>
      <c r="D798" s="41"/>
      <c r="E798" s="36"/>
      <c r="F798" s="64"/>
      <c r="G798" s="64"/>
      <c r="H798" s="64"/>
      <c r="I798" s="64"/>
      <c r="J798" s="58"/>
    </row>
    <row r="799" spans="1:10" x14ac:dyDescent="0.3">
      <c r="B799" s="42" t="s">
        <v>17</v>
      </c>
      <c r="C799" s="43" t="s">
        <v>57</v>
      </c>
      <c r="D799" s="41"/>
      <c r="E799" s="36"/>
      <c r="F799" s="64"/>
      <c r="G799" s="64"/>
      <c r="H799" s="64"/>
      <c r="I799" s="64"/>
      <c r="J799" s="58"/>
    </row>
    <row r="800" spans="1:10" x14ac:dyDescent="0.3">
      <c r="B800" s="39" t="s">
        <v>39</v>
      </c>
      <c r="C800" s="40" t="s">
        <v>2</v>
      </c>
      <c r="D800" s="49">
        <f>(2*(D796+D797)*D798/1000)</f>
        <v>0</v>
      </c>
      <c r="E800" s="36"/>
      <c r="F800" s="64"/>
      <c r="G800" s="64"/>
      <c r="H800" s="64"/>
      <c r="I800" s="64"/>
      <c r="J800" s="58"/>
    </row>
    <row r="801" spans="1:10" x14ac:dyDescent="0.3">
      <c r="B801" s="27" t="s">
        <v>20</v>
      </c>
      <c r="C801" s="28" t="s">
        <v>16</v>
      </c>
      <c r="D801" s="29"/>
      <c r="E801" s="36"/>
      <c r="F801" s="60"/>
      <c r="G801" s="61" t="s">
        <v>63</v>
      </c>
      <c r="H801" s="62"/>
      <c r="I801" s="63"/>
      <c r="J801" s="59"/>
    </row>
    <row r="802" spans="1:10" x14ac:dyDescent="0.3">
      <c r="B802" s="27" t="s">
        <v>19</v>
      </c>
      <c r="C802" s="28"/>
      <c r="D802" s="29"/>
      <c r="E802" s="36"/>
      <c r="F802" s="35"/>
      <c r="G802" s="35"/>
      <c r="H802" s="35"/>
      <c r="I802" s="35"/>
    </row>
    <row r="803" spans="1:10" x14ac:dyDescent="0.3">
      <c r="B803" s="27" t="s">
        <v>51</v>
      </c>
      <c r="C803" s="28" t="s">
        <v>3</v>
      </c>
      <c r="D803" s="51"/>
      <c r="E803" s="36" t="s">
        <v>50</v>
      </c>
      <c r="F803" s="35"/>
      <c r="G803" s="35"/>
      <c r="H803" s="36" t="s">
        <v>46</v>
      </c>
      <c r="I803" s="38" t="s">
        <v>52</v>
      </c>
    </row>
    <row r="804" spans="1:10" x14ac:dyDescent="0.3">
      <c r="B804" s="27" t="s">
        <v>49</v>
      </c>
      <c r="C804" s="28"/>
      <c r="D804" s="29"/>
      <c r="E804" s="27" t="s">
        <v>21</v>
      </c>
      <c r="F804" s="28" t="s">
        <v>3</v>
      </c>
      <c r="G804" s="41">
        <v>0</v>
      </c>
      <c r="H804" s="29"/>
      <c r="I804" s="37">
        <f>G804*D798</f>
        <v>0</v>
      </c>
    </row>
    <row r="805" spans="1:10" x14ac:dyDescent="0.3">
      <c r="B805" s="27" t="s">
        <v>48</v>
      </c>
      <c r="C805" s="28"/>
      <c r="D805" s="29"/>
      <c r="E805" s="27" t="s">
        <v>53</v>
      </c>
      <c r="F805" s="28" t="s">
        <v>3</v>
      </c>
      <c r="G805" s="41">
        <v>0</v>
      </c>
      <c r="H805" s="29"/>
      <c r="I805" s="37">
        <f>(G805*2)*D798</f>
        <v>0</v>
      </c>
    </row>
    <row r="806" spans="1:10" x14ac:dyDescent="0.3">
      <c r="B806" s="27" t="s">
        <v>47</v>
      </c>
      <c r="C806" s="28"/>
      <c r="D806" s="29"/>
      <c r="E806" s="27" t="s">
        <v>58</v>
      </c>
      <c r="F806" s="28" t="s">
        <v>3</v>
      </c>
      <c r="G806" s="41">
        <v>0</v>
      </c>
      <c r="H806" s="29"/>
      <c r="I806" s="37">
        <f>G806*D798</f>
        <v>0</v>
      </c>
    </row>
    <row r="812" spans="1:10" x14ac:dyDescent="0.3">
      <c r="A812" s="7">
        <v>50</v>
      </c>
      <c r="B812" s="42" t="s">
        <v>54</v>
      </c>
      <c r="C812" s="43" t="s">
        <v>18</v>
      </c>
      <c r="D812" s="41"/>
      <c r="E812" s="36"/>
      <c r="F812" s="64"/>
      <c r="G812" s="64"/>
      <c r="H812" s="64"/>
      <c r="I812" s="64"/>
      <c r="J812" s="57"/>
    </row>
    <row r="813" spans="1:10" x14ac:dyDescent="0.3">
      <c r="B813" s="42" t="s">
        <v>37</v>
      </c>
      <c r="C813" s="43" t="s">
        <v>16</v>
      </c>
      <c r="D813" s="41"/>
      <c r="E813" s="36">
        <f>D813*D815/1000</f>
        <v>0</v>
      </c>
      <c r="F813" s="64"/>
      <c r="G813" s="64"/>
      <c r="H813" s="64"/>
      <c r="I813" s="64"/>
      <c r="J813" s="58"/>
    </row>
    <row r="814" spans="1:10" x14ac:dyDescent="0.3">
      <c r="B814" s="42" t="s">
        <v>38</v>
      </c>
      <c r="C814" s="43" t="s">
        <v>16</v>
      </c>
      <c r="D814" s="41"/>
      <c r="E814" s="36"/>
      <c r="F814" s="64"/>
      <c r="G814" s="64"/>
      <c r="H814" s="64"/>
      <c r="I814" s="64"/>
      <c r="J814" s="58"/>
    </row>
    <row r="815" spans="1:10" x14ac:dyDescent="0.3">
      <c r="B815" s="42" t="s">
        <v>22</v>
      </c>
      <c r="C815" s="43" t="s">
        <v>3</v>
      </c>
      <c r="D815" s="41"/>
      <c r="E815" s="36"/>
      <c r="F815" s="64"/>
      <c r="G815" s="64"/>
      <c r="H815" s="64"/>
      <c r="I815" s="64"/>
      <c r="J815" s="58"/>
    </row>
    <row r="816" spans="1:10" x14ac:dyDescent="0.3">
      <c r="B816" s="42" t="s">
        <v>17</v>
      </c>
      <c r="C816" s="43" t="s">
        <v>57</v>
      </c>
      <c r="D816" s="41"/>
      <c r="E816" s="36"/>
      <c r="F816" s="64"/>
      <c r="G816" s="64"/>
      <c r="H816" s="64"/>
      <c r="I816" s="64"/>
      <c r="J816" s="58"/>
    </row>
    <row r="817" spans="2:10" x14ac:dyDescent="0.3">
      <c r="B817" s="39" t="s">
        <v>39</v>
      </c>
      <c r="C817" s="40" t="s">
        <v>2</v>
      </c>
      <c r="D817" s="49">
        <f>(2*(D813+D814)*D815/1000)</f>
        <v>0</v>
      </c>
      <c r="E817" s="36"/>
      <c r="F817" s="64"/>
      <c r="G817" s="64"/>
      <c r="H817" s="64"/>
      <c r="I817" s="64"/>
      <c r="J817" s="58"/>
    </row>
    <row r="818" spans="2:10" x14ac:dyDescent="0.3">
      <c r="B818" s="27" t="s">
        <v>20</v>
      </c>
      <c r="C818" s="28" t="s">
        <v>16</v>
      </c>
      <c r="D818" s="29"/>
      <c r="E818" s="36"/>
      <c r="F818" s="60"/>
      <c r="G818" s="61" t="s">
        <v>63</v>
      </c>
      <c r="H818" s="62"/>
      <c r="I818" s="63"/>
      <c r="J818" s="59"/>
    </row>
    <row r="819" spans="2:10" x14ac:dyDescent="0.3">
      <c r="B819" s="27" t="s">
        <v>19</v>
      </c>
      <c r="C819" s="28"/>
      <c r="D819" s="29"/>
      <c r="E819" s="36"/>
      <c r="F819" s="35"/>
      <c r="G819" s="35"/>
      <c r="H819" s="35"/>
      <c r="I819" s="35"/>
    </row>
    <row r="820" spans="2:10" x14ac:dyDescent="0.3">
      <c r="B820" s="27" t="s">
        <v>51</v>
      </c>
      <c r="C820" s="28" t="s">
        <v>3</v>
      </c>
      <c r="D820" s="51"/>
      <c r="E820" s="36" t="s">
        <v>50</v>
      </c>
      <c r="F820" s="35"/>
      <c r="G820" s="35"/>
      <c r="H820" s="36" t="s">
        <v>46</v>
      </c>
      <c r="I820" s="38" t="s">
        <v>52</v>
      </c>
    </row>
    <row r="821" spans="2:10" x14ac:dyDescent="0.3">
      <c r="B821" s="27" t="s">
        <v>49</v>
      </c>
      <c r="C821" s="28"/>
      <c r="D821" s="29"/>
      <c r="E821" s="27" t="s">
        <v>21</v>
      </c>
      <c r="F821" s="28" t="s">
        <v>3</v>
      </c>
      <c r="G821" s="41">
        <v>0</v>
      </c>
      <c r="H821" s="29"/>
      <c r="I821" s="37">
        <f>G821*D815</f>
        <v>0</v>
      </c>
    </row>
    <row r="822" spans="2:10" x14ac:dyDescent="0.3">
      <c r="B822" s="27" t="s">
        <v>48</v>
      </c>
      <c r="C822" s="28"/>
      <c r="D822" s="29"/>
      <c r="E822" s="27" t="s">
        <v>53</v>
      </c>
      <c r="F822" s="28" t="s">
        <v>3</v>
      </c>
      <c r="G822" s="41">
        <v>0</v>
      </c>
      <c r="H822" s="29"/>
      <c r="I822" s="37">
        <f>(G822*2)*D815</f>
        <v>0</v>
      </c>
    </row>
    <row r="823" spans="2:10" x14ac:dyDescent="0.3">
      <c r="B823" s="27" t="s">
        <v>47</v>
      </c>
      <c r="C823" s="28"/>
      <c r="D823" s="29"/>
      <c r="E823" s="27" t="s">
        <v>58</v>
      </c>
      <c r="F823" s="28" t="s">
        <v>3</v>
      </c>
      <c r="G823" s="41">
        <v>0</v>
      </c>
      <c r="H823" s="29"/>
      <c r="I823" s="37">
        <f>G823*D815</f>
        <v>0</v>
      </c>
    </row>
  </sheetData>
  <sheetProtection algorithmName="SHA-512" hashValue="Cdeiua4l+iJ0cVXZJuY6zqamFDrjLasEdKHsReju3OBj3nFUeTx/qlbODj1P/fIv4Cp2w90veQ5ZL8uWHkGu+g==" saltValue="xrvkbGP+p/K54c1oF8qMTA==" spinCount="100000" sheet="1"/>
  <mergeCells count="50">
    <mergeCell ref="J795:J801"/>
    <mergeCell ref="J812:J818"/>
    <mergeCell ref="J696:J702"/>
    <mergeCell ref="J713:J719"/>
    <mergeCell ref="J729:J735"/>
    <mergeCell ref="J746:J752"/>
    <mergeCell ref="J762:J768"/>
    <mergeCell ref="J779:J785"/>
    <mergeCell ref="J680:J686"/>
    <mergeCell ref="J498:J504"/>
    <mergeCell ref="J515:J521"/>
    <mergeCell ref="J531:J537"/>
    <mergeCell ref="J548:J554"/>
    <mergeCell ref="J564:J570"/>
    <mergeCell ref="J581:J587"/>
    <mergeCell ref="J597:J603"/>
    <mergeCell ref="J614:J620"/>
    <mergeCell ref="J630:J636"/>
    <mergeCell ref="J647:J653"/>
    <mergeCell ref="J663:J669"/>
    <mergeCell ref="J482:J488"/>
    <mergeCell ref="J300:J306"/>
    <mergeCell ref="J317:J323"/>
    <mergeCell ref="J333:J339"/>
    <mergeCell ref="J350:J356"/>
    <mergeCell ref="J366:J372"/>
    <mergeCell ref="J383:J389"/>
    <mergeCell ref="J399:J405"/>
    <mergeCell ref="J416:J422"/>
    <mergeCell ref="J432:J438"/>
    <mergeCell ref="J449:J455"/>
    <mergeCell ref="J465:J471"/>
    <mergeCell ref="J284:J290"/>
    <mergeCell ref="J102:J108"/>
    <mergeCell ref="J119:J125"/>
    <mergeCell ref="J135:J141"/>
    <mergeCell ref="J152:J158"/>
    <mergeCell ref="J168:J174"/>
    <mergeCell ref="J185:J191"/>
    <mergeCell ref="J201:J207"/>
    <mergeCell ref="J218:J224"/>
    <mergeCell ref="J234:J240"/>
    <mergeCell ref="J251:J257"/>
    <mergeCell ref="J267:J273"/>
    <mergeCell ref="J86:J92"/>
    <mergeCell ref="J3:J9"/>
    <mergeCell ref="J20:J26"/>
    <mergeCell ref="J36:J42"/>
    <mergeCell ref="J53:J59"/>
    <mergeCell ref="J69:J75"/>
  </mergeCells>
  <pageMargins left="0.25" right="0.25" top="0.75" bottom="0.75" header="0.3" footer="0.3"/>
  <pageSetup paperSize="9" orientation="landscape" r:id="rId1"/>
  <headerFooter>
    <oddHeader>&amp;C&amp;F</oddHeader>
    <oddFooter>&amp;C&amp;P</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4FC2A1BC-D548-411D-9631-07AB5CA781AD}">
          <x14:formula1>
            <xm:f>'pomocný list'!$A$9:$A$13</xm:f>
          </x14:formula1>
          <xm:sqref>D10 D291 D274 D258 D241 D225 D208 D192 D175 D159 D142 D126 D109 D93 D76 D60 D43 D27 D802 D340 D307 D324 D357 D373 D390 D406 D423 D439 D456 D472 D489 D505 D522 D538 D555 D571 D588 D604 D621 D637 D654 D670 D687 D703 D720 D736 D753 D769 D786 D819</xm:sqref>
        </x14:dataValidation>
        <x14:dataValidation type="list" allowBlank="1" showInputMessage="1" showErrorMessage="1" xr:uid="{71FF44D0-0FF0-44B6-8E6A-A8BED9BD34A8}">
          <x14:formula1>
            <xm:f>'pomocný list'!$A$31:$A$38</xm:f>
          </x14:formula1>
          <xm:sqref>H12:H14 H342:H344 H788:H790 H771:H773 H755:H757 H738:H740 H722:H724 H705:H707 H689:H691 H672:H674 H656:H658 H639:H641 H623:H625 H606:H608 H590:H592 H573:H575 H557:H559 H540:H542 H524:H526 H507:H509 H491:H493 H474:H476 H458:H460 H441:H443 H425:H427 H408:H410 H392:H394 H375:H377 H359:H361 H326:H328 H309:H311 H293:H295 H804:H806 H29:H31 H45:H47 H62:H64 H78:H80 H95:H97 H111:H113 H128:H130 H144:H146 H161:H163 H177:H179 H194:H196 H210:H212 H227:H229 H243:H245 H260:H262 H276:H278 H821:H823</xm:sqref>
        </x14:dataValidation>
        <x14:dataValidation type="list" allowBlank="1" showInputMessage="1" showErrorMessage="1" xr:uid="{DDB3C406-9520-447E-B9D3-79A6AEF5E250}">
          <x14:formula1>
            <xm:f>'pomocný list'!$A$40:$A$48</xm:f>
          </x14:formula1>
          <xm:sqref>D9 D339 D785 D768 D752 D735 D719 D702 D686 D669 D653 D636 D620 D603 D587 D570 D554 D537 D521 D504 D488 D471 D455 D438 D422 D405 D389 D372 D356 D323 D306 D290 D801 D26 D42 D59 D75 D92 D108 D125 D141 D158 D174 D191 D207 D224 D240 D257 D273 D818</xm:sqref>
        </x14:dataValidation>
        <x14:dataValidation type="list" allowBlank="1" showInputMessage="1" showErrorMessage="1" xr:uid="{4EA340D4-69D9-402B-8064-D9BAF23FBC5F}">
          <x14:formula1>
            <xm:f>'pomocný list'!$A$1:$A$7</xm:f>
          </x14:formula1>
          <xm:sqref>D12:D14 D342:D344 D804:D806 D29:D31 D45:D47 D62:D64 D78:D80 D95:D97 D111:D113 D128:D130 D144:D146 D161:D163 D177:D179 D194:D196 D210:D212 D227:D229 D243:D245 D260:D262 D276:D278 D293:D295 D309:D311 D326:D328 D359:D361 D375:D377 D392:D394 D408:D410 D425:D427 D441:D443 D458:D460 D474:D476 D491:D493 D507:D509 D524:D526 D540:D542 D557:D559 D573:D575 D590:D592 D606:D608 D623:D625 D639:D641 D656:D658 D672:D674 D689:D691 D705:D707 D722:D724 D738:D740 D755:D757 D771:D773 D788:D790 D821:D823</xm:sqref>
        </x14:dataValidation>
        <x14:dataValidation type="list" allowBlank="1" showInputMessage="1" showErrorMessage="1" xr:uid="{44839373-CD0B-492D-AAD9-71321178FF32}">
          <x14:formula1>
            <xm:f>'pomocný list'!$A$15:$A$29</xm:f>
          </x14:formula1>
          <xm:sqref>D11 D803 D28 D44 D61 D77 D94 D110 D127 D143 D160 D176 D193 D209 D226 D242 D259 D275 D292 D308 D325 D341 D787 D770 D754 D737 D721 D704 D688 D671 D655 D638 D622 D605 D589 D572 D556 D539 D523 D506 D490 D473 D457 D440 D424 D407 D391 D374 D358 D820</xm:sqref>
        </x14:dataValidation>
        <x14:dataValidation type="list" allowBlank="1" showInputMessage="1" showErrorMessage="1" xr:uid="{6000465C-B6E3-4372-80D0-5F156DA19CF1}">
          <x14:formula1>
            <xm:f>'pomocný list'!$A$68:$A$73</xm:f>
          </x14:formula1>
          <xm:sqref>J3:J9 J779:J785 J795:J801 J20:J26 J36:J42 J53:J59 J69:J75 J86:J92 J102:J108 J119:J125 J135:J141 J152:J158 J168:J174 J185:J191 J201:J207 J218:J224 J234:J240 J251:J257 J267:J273 J284:J290 J300:J306 J317:J323 J333:J339 J350:J356 J366:J372 J383:J389 J399:J405 J416:J422 J432:J438 J449:J455 J465:J471 J482:J488 J498:J504 J515:J521 J531:J537 J548:J554 J564:J570 J581:J587 J597:J603 J614:J620 J630:J636 J647:J653 J663:J669 J680:J686 J696:J702 J713:J719 J729:J735 J746:J752 J762:J768 J812:J818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DBAE-4E94-439F-ABC0-1976A238D178}">
  <dimension ref="A1:A73"/>
  <sheetViews>
    <sheetView topLeftCell="B1" workbookViewId="0">
      <selection activeCell="E32" sqref="E32"/>
    </sheetView>
  </sheetViews>
  <sheetFormatPr defaultColWidth="2.33203125" defaultRowHeight="14.4" x14ac:dyDescent="0.3"/>
  <cols>
    <col min="1" max="1" width="33.88671875" style="7" hidden="1" customWidth="1"/>
    <col min="2" max="18" width="22.33203125" customWidth="1"/>
  </cols>
  <sheetData>
    <row r="1" spans="1:1" x14ac:dyDescent="0.3">
      <c r="A1" s="7" t="s">
        <v>59</v>
      </c>
    </row>
    <row r="2" spans="1:1" x14ac:dyDescent="0.3">
      <c r="A2" s="7" t="s">
        <v>23</v>
      </c>
    </row>
    <row r="3" spans="1:1" x14ac:dyDescent="0.3">
      <c r="A3" s="7" t="s">
        <v>24</v>
      </c>
    </row>
    <row r="4" spans="1:1" x14ac:dyDescent="0.3">
      <c r="A4" s="7" t="s">
        <v>25</v>
      </c>
    </row>
    <row r="5" spans="1:1" x14ac:dyDescent="0.3">
      <c r="A5" s="7" t="s">
        <v>26</v>
      </c>
    </row>
    <row r="6" spans="1:1" x14ac:dyDescent="0.3">
      <c r="A6" s="7" t="s">
        <v>27</v>
      </c>
    </row>
    <row r="7" spans="1:1" x14ac:dyDescent="0.3">
      <c r="A7" s="7" t="s">
        <v>28</v>
      </c>
    </row>
    <row r="9" spans="1:1" x14ac:dyDescent="0.3">
      <c r="A9" s="12" t="s">
        <v>11</v>
      </c>
    </row>
    <row r="10" spans="1:1" x14ac:dyDescent="0.3">
      <c r="A10" s="7" t="s">
        <v>15</v>
      </c>
    </row>
    <row r="11" spans="1:1" x14ac:dyDescent="0.3">
      <c r="A11" s="7" t="s">
        <v>12</v>
      </c>
    </row>
    <row r="12" spans="1:1" x14ac:dyDescent="0.3">
      <c r="A12" s="7" t="s">
        <v>14</v>
      </c>
    </row>
    <row r="13" spans="1:1" x14ac:dyDescent="0.3">
      <c r="A13" s="7" t="s">
        <v>13</v>
      </c>
    </row>
    <row r="15" spans="1:1" x14ac:dyDescent="0.3">
      <c r="A15" s="7">
        <v>1</v>
      </c>
    </row>
    <row r="16" spans="1:1" x14ac:dyDescent="0.3">
      <c r="A16" s="7">
        <v>2</v>
      </c>
    </row>
    <row r="17" spans="1:1" x14ac:dyDescent="0.3">
      <c r="A17" s="7">
        <v>3</v>
      </c>
    </row>
    <row r="18" spans="1:1" x14ac:dyDescent="0.3">
      <c r="A18" s="7">
        <v>4</v>
      </c>
    </row>
    <row r="19" spans="1:1" x14ac:dyDescent="0.3">
      <c r="A19" s="7">
        <v>5</v>
      </c>
    </row>
    <row r="20" spans="1:1" x14ac:dyDescent="0.3">
      <c r="A20" s="7">
        <v>6</v>
      </c>
    </row>
    <row r="21" spans="1:1" x14ac:dyDescent="0.3">
      <c r="A21" s="7">
        <v>7</v>
      </c>
    </row>
    <row r="22" spans="1:1" x14ac:dyDescent="0.3">
      <c r="A22" s="7">
        <v>8</v>
      </c>
    </row>
    <row r="23" spans="1:1" x14ac:dyDescent="0.3">
      <c r="A23" s="7">
        <v>9</v>
      </c>
    </row>
    <row r="24" spans="1:1" x14ac:dyDescent="0.3">
      <c r="A24" s="7">
        <v>10</v>
      </c>
    </row>
    <row r="25" spans="1:1" x14ac:dyDescent="0.3">
      <c r="A25" s="7">
        <v>11</v>
      </c>
    </row>
    <row r="26" spans="1:1" x14ac:dyDescent="0.3">
      <c r="A26" s="7">
        <v>12</v>
      </c>
    </row>
    <row r="27" spans="1:1" x14ac:dyDescent="0.3">
      <c r="A27" s="7">
        <v>13</v>
      </c>
    </row>
    <row r="28" spans="1:1" x14ac:dyDescent="0.3">
      <c r="A28" s="7">
        <v>14</v>
      </c>
    </row>
    <row r="29" spans="1:1" x14ac:dyDescent="0.3">
      <c r="A29" s="7">
        <v>15</v>
      </c>
    </row>
    <row r="31" spans="1:1" x14ac:dyDescent="0.3">
      <c r="A31" s="7" t="s">
        <v>29</v>
      </c>
    </row>
    <row r="32" spans="1:1" x14ac:dyDescent="0.3">
      <c r="A32" s="7" t="s">
        <v>30</v>
      </c>
    </row>
    <row r="33" spans="1:1" x14ac:dyDescent="0.3">
      <c r="A33" s="7" t="s">
        <v>31</v>
      </c>
    </row>
    <row r="34" spans="1:1" x14ac:dyDescent="0.3">
      <c r="A34" s="7" t="s">
        <v>32</v>
      </c>
    </row>
    <row r="35" spans="1:1" x14ac:dyDescent="0.3">
      <c r="A35" s="7" t="s">
        <v>33</v>
      </c>
    </row>
    <row r="36" spans="1:1" x14ac:dyDescent="0.3">
      <c r="A36" s="7" t="s">
        <v>34</v>
      </c>
    </row>
    <row r="37" spans="1:1" x14ac:dyDescent="0.3">
      <c r="A37" s="7" t="s">
        <v>41</v>
      </c>
    </row>
    <row r="38" spans="1:1" x14ac:dyDescent="0.3">
      <c r="A38" s="7" t="s">
        <v>35</v>
      </c>
    </row>
    <row r="40" spans="1:1" x14ac:dyDescent="0.3">
      <c r="A40" s="7">
        <v>35</v>
      </c>
    </row>
    <row r="41" spans="1:1" x14ac:dyDescent="0.3">
      <c r="A41" s="7">
        <v>50</v>
      </c>
    </row>
    <row r="42" spans="1:1" x14ac:dyDescent="0.3">
      <c r="A42" s="7">
        <v>80</v>
      </c>
    </row>
    <row r="43" spans="1:1" x14ac:dyDescent="0.3">
      <c r="A43" s="7">
        <v>100</v>
      </c>
    </row>
    <row r="44" spans="1:1" x14ac:dyDescent="0.3">
      <c r="A44" s="7">
        <v>120</v>
      </c>
    </row>
    <row r="45" spans="1:1" x14ac:dyDescent="0.3">
      <c r="A45" s="7">
        <v>140</v>
      </c>
    </row>
    <row r="46" spans="1:1" x14ac:dyDescent="0.3">
      <c r="A46" s="7">
        <v>160</v>
      </c>
    </row>
    <row r="47" spans="1:1" x14ac:dyDescent="0.3">
      <c r="A47" s="7">
        <v>180</v>
      </c>
    </row>
    <row r="48" spans="1:1" x14ac:dyDescent="0.3">
      <c r="A48" s="7">
        <v>200</v>
      </c>
    </row>
    <row r="50" spans="1:1" x14ac:dyDescent="0.3">
      <c r="A50" s="7">
        <v>310</v>
      </c>
    </row>
    <row r="51" spans="1:1" x14ac:dyDescent="0.3">
      <c r="A51" s="7">
        <v>600</v>
      </c>
    </row>
    <row r="53" spans="1:1" x14ac:dyDescent="0.3">
      <c r="A53" s="7" t="s">
        <v>61</v>
      </c>
    </row>
    <row r="54" spans="1:1" x14ac:dyDescent="0.3">
      <c r="A54" s="7">
        <v>20</v>
      </c>
    </row>
    <row r="55" spans="1:1" x14ac:dyDescent="0.3">
      <c r="A55" s="7">
        <v>25</v>
      </c>
    </row>
    <row r="56" spans="1:1" x14ac:dyDescent="0.3">
      <c r="A56" s="7">
        <v>50</v>
      </c>
    </row>
    <row r="57" spans="1:1" x14ac:dyDescent="0.3">
      <c r="A57" s="7">
        <v>70</v>
      </c>
    </row>
    <row r="58" spans="1:1" x14ac:dyDescent="0.3">
      <c r="A58" s="7">
        <v>75</v>
      </c>
    </row>
    <row r="60" spans="1:1" x14ac:dyDescent="0.3">
      <c r="A60" s="7" t="s">
        <v>61</v>
      </c>
    </row>
    <row r="61" spans="1:1" x14ac:dyDescent="0.3">
      <c r="A61" s="7">
        <v>3</v>
      </c>
    </row>
    <row r="62" spans="1:1" x14ac:dyDescent="0.3">
      <c r="A62" s="7">
        <v>5</v>
      </c>
    </row>
    <row r="63" spans="1:1" x14ac:dyDescent="0.3">
      <c r="A63" s="7">
        <v>6</v>
      </c>
    </row>
    <row r="64" spans="1:1" x14ac:dyDescent="0.3">
      <c r="A64" s="7">
        <v>8</v>
      </c>
    </row>
    <row r="65" spans="1:1" x14ac:dyDescent="0.3">
      <c r="A65" s="7">
        <v>9</v>
      </c>
    </row>
    <row r="66" spans="1:1" x14ac:dyDescent="0.3">
      <c r="A66" s="7">
        <v>11.5</v>
      </c>
    </row>
    <row r="69" spans="1:1" ht="78" customHeight="1" x14ac:dyDescent="0.3">
      <c r="A69" s="7" t="e" vm="1">
        <v>#VALUE!</v>
      </c>
    </row>
    <row r="70" spans="1:1" ht="77.400000000000006" customHeight="1" x14ac:dyDescent="0.3">
      <c r="A70" s="7" t="e" vm="2">
        <v>#VALUE!</v>
      </c>
    </row>
    <row r="71" spans="1:1" ht="78" customHeight="1" x14ac:dyDescent="0.3">
      <c r="A71" s="7" t="e" vm="3">
        <v>#VALUE!</v>
      </c>
    </row>
    <row r="72" spans="1:1" ht="81" customHeight="1" x14ac:dyDescent="0.3">
      <c r="A72" s="7" t="e" vm="4">
        <v>#VALUE!</v>
      </c>
    </row>
    <row r="73" spans="1:1" ht="82.2" customHeight="1" x14ac:dyDescent="0.3">
      <c r="A73" s="7" t="e" vm="5">
        <v>#VALUE!</v>
      </c>
    </row>
  </sheetData>
  <sheetProtection algorithmName="SHA-512" hashValue="k0dZLMVicvt8fvjuuUuB3v6WwsjvkNERRE6kgxFMXRrBRgjkgI8JnpWAmhJHiwR0Cd+Jag8yLlePxhrS4SHVLA==" saltValue="u7FZaje9BzgFdk2RqDk78g=="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4</vt:i4>
      </vt:variant>
    </vt:vector>
  </HeadingPairs>
  <TitlesOfParts>
    <vt:vector size="4" baseType="lpstr">
      <vt:lpstr>úvod</vt:lpstr>
      <vt:lpstr>SY002_nabídka </vt:lpstr>
      <vt:lpstr>výpis prvků</vt:lpstr>
      <vt:lpstr>pomocný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Fuchs, Sven</dc:creator>
  <cp:lastModifiedBy>Jirak, Stanislav</cp:lastModifiedBy>
  <cp:lastPrinted>2024-06-04T10:44:20Z</cp:lastPrinted>
  <dcterms:created xsi:type="dcterms:W3CDTF">2012-03-26T11:57:12Z</dcterms:created>
  <dcterms:modified xsi:type="dcterms:W3CDTF">2024-06-04T11:32:16Z</dcterms:modified>
</cp:coreProperties>
</file>